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ceC\Desktop\2018 domes lēmumi\protokols Nr.15 30.08.2018\"/>
    </mc:Choice>
  </mc:AlternateContent>
  <bookViews>
    <workbookView xWindow="0" yWindow="0" windowWidth="28800" windowHeight="12330"/>
  </bookViews>
  <sheets>
    <sheet name="Lapa1" sheetId="1" r:id="rId1"/>
  </sheets>
  <definedNames>
    <definedName name="_xlnm._FilterDatabase" localSheetId="0" hidden="1">Lapa1!$A$12:$D$42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5" i="1" l="1"/>
  <c r="D261" i="1" l="1"/>
  <c r="D257" i="1" l="1"/>
  <c r="D254" i="1" l="1"/>
  <c r="D372" i="1"/>
  <c r="D369" i="1" l="1"/>
  <c r="D251" i="1"/>
  <c r="D248" i="1" l="1"/>
  <c r="D366" i="1" l="1"/>
  <c r="D245" i="1"/>
  <c r="D242" i="1" l="1"/>
  <c r="D238" i="1"/>
  <c r="D402" i="1" l="1"/>
  <c r="D399" i="1"/>
  <c r="D363" i="1"/>
  <c r="D232" i="1" l="1"/>
  <c r="D235" i="1"/>
  <c r="D225" i="1" l="1"/>
  <c r="D222" i="1" l="1"/>
  <c r="D219" i="1" l="1"/>
  <c r="D216" i="1"/>
  <c r="D213" i="1" l="1"/>
  <c r="D209" i="1"/>
  <c r="D206" i="1" l="1"/>
  <c r="D360" i="1"/>
  <c r="D203" i="1"/>
  <c r="D200" i="1" l="1"/>
  <c r="E265" i="1" s="1"/>
  <c r="D357" i="1" l="1"/>
  <c r="D197" i="1"/>
  <c r="D300" i="1"/>
  <c r="D193" i="1"/>
  <c r="D190" i="1"/>
  <c r="D187" i="1"/>
  <c r="D351" i="1" l="1"/>
  <c r="D348" i="1"/>
  <c r="D169" i="1" l="1"/>
  <c r="D164" i="1"/>
  <c r="D161" i="1"/>
  <c r="D157" i="1"/>
  <c r="D154" i="1"/>
  <c r="D150" i="1"/>
  <c r="D354" i="1" l="1"/>
  <c r="D86" i="1" l="1"/>
  <c r="D341" i="1"/>
  <c r="D396" i="1" l="1"/>
  <c r="D147" i="1"/>
  <c r="D143" i="1" l="1"/>
  <c r="D344" i="1"/>
  <c r="D138" i="1"/>
  <c r="D135" i="1"/>
  <c r="D131" i="1"/>
  <c r="D409" i="1"/>
  <c r="D338" i="1" l="1"/>
  <c r="D335" i="1"/>
  <c r="D332" i="1"/>
  <c r="D329" i="1"/>
  <c r="D326" i="1"/>
  <c r="D323" i="1"/>
  <c r="D128" i="1"/>
  <c r="D125" i="1"/>
  <c r="D320" i="1"/>
  <c r="D122" i="1"/>
  <c r="D119" i="1"/>
  <c r="D116" i="1"/>
  <c r="D113" i="1"/>
  <c r="D110" i="1"/>
  <c r="D107" i="1"/>
  <c r="D104" i="1"/>
  <c r="D101" i="1"/>
  <c r="D98" i="1"/>
  <c r="D95" i="1"/>
  <c r="D92" i="1"/>
  <c r="D89" i="1" l="1"/>
  <c r="D317" i="1"/>
  <c r="D83" i="1" l="1"/>
  <c r="D288" i="1"/>
  <c r="D284" i="1"/>
  <c r="D280" i="1"/>
  <c r="D314" i="1"/>
  <c r="D311" i="1"/>
  <c r="D308" i="1"/>
  <c r="D80" i="1"/>
  <c r="D77" i="1"/>
  <c r="D276" i="1"/>
  <c r="D272" i="1"/>
  <c r="E264" i="1" l="1"/>
  <c r="E266" i="1"/>
  <c r="D74" i="1"/>
  <c r="D71" i="1"/>
</calcChain>
</file>

<file path=xl/sharedStrings.xml><?xml version="1.0" encoding="utf-8"?>
<sst xmlns="http://schemas.openxmlformats.org/spreadsheetml/2006/main" count="836" uniqueCount="276">
  <si>
    <t xml:space="preserve">1.Pamatbudžeta plānoto ieņēmumu grozījumi </t>
  </si>
  <si>
    <t>1.1. Palielināt  plānotos ieņēmumus</t>
  </si>
  <si>
    <t>Kods</t>
  </si>
  <si>
    <t>Nosaukums</t>
  </si>
  <si>
    <t>Summa</t>
  </si>
  <si>
    <t>Transferti</t>
  </si>
  <si>
    <t>Madonas  novada pašvaldības budžeta grozījumi 2018.gada   augustā</t>
  </si>
  <si>
    <t>18.630</t>
  </si>
  <si>
    <t>Madonas novads</t>
  </si>
  <si>
    <t xml:space="preserve">  No valsts budžeta iestādēm saņemtie transferti ES  līdzfinansētajiem projektiem </t>
  </si>
  <si>
    <t>CFLA skolu projekts</t>
  </si>
  <si>
    <t>1.2. Samazināt plānotos ieņēmumus</t>
  </si>
  <si>
    <t xml:space="preserve">2.Pamatbudžeta plānoto izdevumu grozījumi </t>
  </si>
  <si>
    <t>2.1. Palielināt (piešķirt) finansējumu</t>
  </si>
  <si>
    <t>Iestāde, pasākums, projekts</t>
  </si>
  <si>
    <t>Paskaidrojums</t>
  </si>
  <si>
    <t>01.820</t>
  </si>
  <si>
    <t>Izdevumi kopā</t>
  </si>
  <si>
    <t xml:space="preserve">       Transferti</t>
  </si>
  <si>
    <t>Pamatlīdzekļu iegāde</t>
  </si>
  <si>
    <t>09.200</t>
  </si>
  <si>
    <t>Proj. Vispārējās izglītības iestāžu mācību vides uzlabošana Madonas novadā</t>
  </si>
  <si>
    <t>2.2.Mainīt finansējumu pa EKK kodiem</t>
  </si>
  <si>
    <t>09.800</t>
  </si>
  <si>
    <t>Pakalpojumi</t>
  </si>
  <si>
    <t>08.100</t>
  </si>
  <si>
    <t>Futbola komanda "Kvarcs"</t>
  </si>
  <si>
    <t>Dotācija</t>
  </si>
  <si>
    <t>Skvoša klubs</t>
  </si>
  <si>
    <t>Krājumi, materiāli</t>
  </si>
  <si>
    <t>21.300</t>
  </si>
  <si>
    <t>Citi ieņēmumi no maksas pakalpojumiem</t>
  </si>
  <si>
    <t>Madona</t>
  </si>
  <si>
    <t>Ēdināšanas dienests</t>
  </si>
  <si>
    <t>08.200</t>
  </si>
  <si>
    <t>Ēdināšana pasākumos</t>
  </si>
  <si>
    <t>Izglītības programmu konkurss</t>
  </si>
  <si>
    <t>2.3. Samazināt     finansējumu</t>
  </si>
  <si>
    <t>08.400</t>
  </si>
  <si>
    <t>Madonas mākslas skolas atbalsta biedrība</t>
  </si>
  <si>
    <t>Kastanītis -  bērniem  biedrība</t>
  </si>
  <si>
    <t>KM Strautnieki  biedrība</t>
  </si>
  <si>
    <t>uz izglītības programmu konkursu</t>
  </si>
  <si>
    <t>Starptautiskais motociklistu saiets</t>
  </si>
  <si>
    <t>Starptautiskais sporta deju festivāls - Madonas valsis</t>
  </si>
  <si>
    <t>Pasaules kauss rollerslēpošanā</t>
  </si>
  <si>
    <t xml:space="preserve">Proj. Kultūrvēsturiskā mantojuma un amatu prasmju skolas pilnveidošana Sarkaņu pagastā </t>
  </si>
  <si>
    <t>Nepabeigtā būvniecība</t>
  </si>
  <si>
    <t>no atlikuma</t>
  </si>
  <si>
    <t>Dzelzavas pagasta pārvalde</t>
  </si>
  <si>
    <t>Projekta "Dzelzavas pamatskolas iekšējās elektroinstalācijas pārbūve" īstenošanai</t>
  </si>
  <si>
    <t>uz novadu</t>
  </si>
  <si>
    <t>19.300</t>
  </si>
  <si>
    <t xml:space="preserve">Dzelzavas pagasta pārvalde </t>
  </si>
  <si>
    <t>skolas elektroinstalāc.pārb.</t>
  </si>
  <si>
    <t xml:space="preserve">Aronas pagasta  pārvalde </t>
  </si>
  <si>
    <t>soc.pabalsti</t>
  </si>
  <si>
    <t xml:space="preserve">Barkavas pagasta pārvalde </t>
  </si>
  <si>
    <t>Bērzaunes pagasta pārvalde</t>
  </si>
  <si>
    <t xml:space="preserve">Kalsnavas pagasta pārvalde </t>
  </si>
  <si>
    <t xml:space="preserve">Lazdonas pagasta pārvalde </t>
  </si>
  <si>
    <t xml:space="preserve">Liezēres  pagasta pārvalde </t>
  </si>
  <si>
    <t xml:space="preserve">Ļaudonas  pagasta pārvalde </t>
  </si>
  <si>
    <t xml:space="preserve">Mārcienas pagasta pārvalde </t>
  </si>
  <si>
    <t xml:space="preserve">Mētrienas pagasta pārvalde </t>
  </si>
  <si>
    <t xml:space="preserve">Ošupes pagasta pārvalde </t>
  </si>
  <si>
    <t xml:space="preserve">Vestienas pagasta pārvalde  </t>
  </si>
  <si>
    <t>01.100</t>
  </si>
  <si>
    <t>Sarkaņu pagasta pārvalde</t>
  </si>
  <si>
    <t xml:space="preserve">Iedzīvotāju ienākuma nodoklis </t>
  </si>
  <si>
    <t>10.700</t>
  </si>
  <si>
    <t>Aronas pagasta pārvalde</t>
  </si>
  <si>
    <t>Pabalsts un palīdzība trūcīgajiem iedzīvotājiem</t>
  </si>
  <si>
    <t xml:space="preserve">       Pabalsti</t>
  </si>
  <si>
    <t>Barkavas pagasta pārvalde</t>
  </si>
  <si>
    <t>Kalsnavas pagasta pārvalde</t>
  </si>
  <si>
    <t>Lazdonas pagasta pārvalde</t>
  </si>
  <si>
    <t>Liezēres pagasta pārvalde</t>
  </si>
  <si>
    <t>Ļaudonas pagasta pārvalde</t>
  </si>
  <si>
    <t>Mārcienas pagasta pārvalde</t>
  </si>
  <si>
    <t>Mētrienas pagasta pārvalde</t>
  </si>
  <si>
    <t>Ošupes pagasta pārvalde</t>
  </si>
  <si>
    <t>Sarkaņu  pagasta pārvalde</t>
  </si>
  <si>
    <t>Vestienas  pagasta pārvalde</t>
  </si>
  <si>
    <t>autobuss</t>
  </si>
  <si>
    <t>Prezentācijas izdevumi</t>
  </si>
  <si>
    <t>09.600</t>
  </si>
  <si>
    <t>Skolēnu pārvadājumi</t>
  </si>
  <si>
    <t>uz Sarkaņiem autobuss</t>
  </si>
  <si>
    <t>09.100</t>
  </si>
  <si>
    <t xml:space="preserve">PII "Kastanītis" </t>
  </si>
  <si>
    <t>uz Ošupi par autobusu</t>
  </si>
  <si>
    <t>uz Sarkaņiem par autobusu</t>
  </si>
  <si>
    <t xml:space="preserve">PII "Priedīte" </t>
  </si>
  <si>
    <t>Madonas pilsētas vidusskola</t>
  </si>
  <si>
    <t>Pašvaldība</t>
  </si>
  <si>
    <t>Kultūras nams</t>
  </si>
  <si>
    <t>Pamatskola</t>
  </si>
  <si>
    <t>3.Speciālā budžeta grozījumi</t>
  </si>
  <si>
    <t>06.600</t>
  </si>
  <si>
    <t>Ceļu, ielu uzturēšana</t>
  </si>
  <si>
    <t xml:space="preserve">   Pakalpojumi</t>
  </si>
  <si>
    <t xml:space="preserve">    Pamatlīdzekļi</t>
  </si>
  <si>
    <t>18.620</t>
  </si>
  <si>
    <t>Pašvaldību saņemtie transferti no valsts budžeta</t>
  </si>
  <si>
    <t>skolēnu nodarbin.NVA</t>
  </si>
  <si>
    <t>Izdevumu kopā</t>
  </si>
  <si>
    <t>Atalgojums</t>
  </si>
  <si>
    <t>Krājumu, materiālu iegāde</t>
  </si>
  <si>
    <t>04.100</t>
  </si>
  <si>
    <t>Vispārējās nodarbinātības jautājumi</t>
  </si>
  <si>
    <t>VSAOI</t>
  </si>
  <si>
    <t xml:space="preserve">no atlikuma </t>
  </si>
  <si>
    <t>PII "Rūķis"</t>
  </si>
  <si>
    <t>guļamistabas remonts</t>
  </si>
  <si>
    <t>Pamatlīdzekļi</t>
  </si>
  <si>
    <t>10.200</t>
  </si>
  <si>
    <t>Pansionāts</t>
  </si>
  <si>
    <t>pensionāru sporta pas.</t>
  </si>
  <si>
    <t>sporta pasākumam</t>
  </si>
  <si>
    <t>nojumes celtniecība</t>
  </si>
  <si>
    <t>pagasta pārvaldes vad.atlīdzība</t>
  </si>
  <si>
    <t>uz Bērzauni 4570, uz novadu 4222</t>
  </si>
  <si>
    <t>krāšņu remonts</t>
  </si>
  <si>
    <t>08.290</t>
  </si>
  <si>
    <t>Pārējā kultūra (avīze Bērzaunes Rīts)</t>
  </si>
  <si>
    <t xml:space="preserve">Izdevumi kopā </t>
  </si>
  <si>
    <t>D/a avīzes izplatītājam, autoratlīdzība datorgrafiķim</t>
  </si>
  <si>
    <t>08.230</t>
  </si>
  <si>
    <t>Tautas nams</t>
  </si>
  <si>
    <t>Dienas nauda</t>
  </si>
  <si>
    <t>Dziesmu un deju svētki</t>
  </si>
  <si>
    <t>3.2.Mainīt finansējumu pa EKK kodiem</t>
  </si>
  <si>
    <t>3.1.Palielināt finansējumu</t>
  </si>
  <si>
    <t xml:space="preserve">Barkavas pagasta  pārvalde </t>
  </si>
  <si>
    <t>Barkavas pagasta svētki</t>
  </si>
  <si>
    <t>Kultūras pasākumu prezentācijas izdevumi</t>
  </si>
  <si>
    <t>uz pārvaldēm</t>
  </si>
  <si>
    <t>Pagasta pārvalde</t>
  </si>
  <si>
    <t>ģērboņa izstrādes pakalp.</t>
  </si>
  <si>
    <t>Krājumi,materiāli</t>
  </si>
  <si>
    <t>degviela</t>
  </si>
  <si>
    <t>10.900</t>
  </si>
  <si>
    <t>Sociālais dienests</t>
  </si>
  <si>
    <t>Komandējumi</t>
  </si>
  <si>
    <t>komand.izdevumi</t>
  </si>
  <si>
    <t>Biedrības un nodibinājumi</t>
  </si>
  <si>
    <t>Dotācija biedrībām un nodibin.</t>
  </si>
  <si>
    <t>līdzfinansējums sask. ar līgumu</t>
  </si>
  <si>
    <t>Pirmsskolas izglītība</t>
  </si>
  <si>
    <t>durvju nomaiņa</t>
  </si>
  <si>
    <t>remontmateriāli,inventārs</t>
  </si>
  <si>
    <t>mēbeles jaunas grupas veidoš.</t>
  </si>
  <si>
    <t>Autoceļi</t>
  </si>
  <si>
    <t>LED ielu apgaismojums</t>
  </si>
  <si>
    <t>Finansēšana</t>
  </si>
  <si>
    <t>SIA "Bērzaunes komunālais uzņēmums" pamatkapitāla palielināšana</t>
  </si>
  <si>
    <t>Madona (novads)</t>
  </si>
  <si>
    <t>Sākumskola</t>
  </si>
  <si>
    <t>Vidusskola</t>
  </si>
  <si>
    <t>Ieņēmumi no zemes pārdošanas</t>
  </si>
  <si>
    <t>13100</t>
  </si>
  <si>
    <t>Ieņēmumi no dzīvokļu pārdošanas</t>
  </si>
  <si>
    <t>06101</t>
  </si>
  <si>
    <t>Dzīvojamā f-da uzturēšana</t>
  </si>
  <si>
    <t>5200</t>
  </si>
  <si>
    <t>dūmvada ierīkošana</t>
  </si>
  <si>
    <t>06202</t>
  </si>
  <si>
    <t>2200</t>
  </si>
  <si>
    <t xml:space="preserve">zemes  vērtēšana, iekakstīšana ZG </t>
  </si>
  <si>
    <t>01111</t>
  </si>
  <si>
    <t>Pārvalde</t>
  </si>
  <si>
    <t>automašīnas remonts</t>
  </si>
  <si>
    <t>07200</t>
  </si>
  <si>
    <t>Ambulance</t>
  </si>
  <si>
    <t>telpu noma</t>
  </si>
  <si>
    <t>Zemes kadastrālā uzmērīšana un ZG reģistrēšana</t>
  </si>
  <si>
    <t>13.400</t>
  </si>
  <si>
    <t>Ieņēmumi no kustamā  īpašuma atsavināšanas</t>
  </si>
  <si>
    <t>lūžņu realizācija</t>
  </si>
  <si>
    <t>Sociālā nodrošināšana</t>
  </si>
  <si>
    <t>Sociālā palīdzība</t>
  </si>
  <si>
    <t>iedzīvotajas I.I. ar īpašām vajadzībām un viņas pavadoņa dalības maksa nometnē "Upe"</t>
  </si>
  <si>
    <t>06.602</t>
  </si>
  <si>
    <t>Kolietošanas teritorijas uzturēšana</t>
  </si>
  <si>
    <t>Pakalpojums</t>
  </si>
  <si>
    <t>Novadgrāvja starp Vecupi un Vesetas upi tīrīšana pie Alunāna parka</t>
  </si>
  <si>
    <t>05.500</t>
  </si>
  <si>
    <t>Pārējā vides aizsardzība</t>
  </si>
  <si>
    <t>Pakalpojumu apmaksa</t>
  </si>
  <si>
    <t>centrālo kanalizācijas tīklu skalošana ar hidrodinamisko mašīnu</t>
  </si>
  <si>
    <t>Pakalpojuma apmaksa</t>
  </si>
  <si>
    <t>dīķu artēziskās akas drenāžas caurules skalošana ar hidrodinamisko mašīnu</t>
  </si>
  <si>
    <t>Kalsnavas pirmskolas izglītības iestāde</t>
  </si>
  <si>
    <t>Mācību grāmatas</t>
  </si>
  <si>
    <t>Mācību līdzekļi</t>
  </si>
  <si>
    <t>Madonas pilsētas pensionāru biedrība</t>
  </si>
  <si>
    <t>Atbalsts sabiedriskajām organizācijām - nesadalītie līdzekļi</t>
  </si>
  <si>
    <t>kredīts</t>
  </si>
  <si>
    <t>Prioritārā investīciju projekta "SIA  "Madonas siltums" pamatkapitāla palielināšana projekta "Siltumtrases izbūve no Dārza ielas maģistrālās siltumtrases līdz Ievu ielai, Madonā" īstenošanai</t>
  </si>
  <si>
    <t>Izglītības iestāžu investīciju projekta "Gumijas seguma piegāde bērnu rotaļu laukumiem Madonas novada izglītības iestādēs" īstenošanai</t>
  </si>
  <si>
    <t>Kinoteātra "Vidzeme" ēkas jumta atjaunošana</t>
  </si>
  <si>
    <t>autoruzraudzība</t>
  </si>
  <si>
    <t>06.200</t>
  </si>
  <si>
    <t>Projektēšana</t>
  </si>
  <si>
    <t>uz kino "Vidzeme"</t>
  </si>
  <si>
    <t>09.500</t>
  </si>
  <si>
    <t>Madonas bērnu un jaunatnes sporta skola</t>
  </si>
  <si>
    <t>akreditācija</t>
  </si>
  <si>
    <t>Pašvaldību saņemtie valsts budžeta transferti noteiktam mērķim</t>
  </si>
  <si>
    <t xml:space="preserve"> LM piemaksas sociālajiem darbiniekiem</t>
  </si>
  <si>
    <t>Piemaksas sociālajiem darbiniekiem par darbu ar bērniem</t>
  </si>
  <si>
    <t>VOSAM</t>
  </si>
  <si>
    <t xml:space="preserve"> LM audžuģimenēm bērnu uzturnaudas palielināšanai</t>
  </si>
  <si>
    <t>Sociālie pabalsti</t>
  </si>
  <si>
    <t>Sociālie pabalsti naudā</t>
  </si>
  <si>
    <t xml:space="preserve">  audžuģimenēm bērnu uzturnaudas palielināšanai</t>
  </si>
  <si>
    <t>IZM atbalsts pedagogiem</t>
  </si>
  <si>
    <t>Valsts sociālais atbalsts pedagojiem</t>
  </si>
  <si>
    <t>Darba devēja pabalsti un kompensācijas</t>
  </si>
  <si>
    <t>LAD Sarkaņu jauniešu centrs</t>
  </si>
  <si>
    <t xml:space="preserve">Kredīta atmatsa proj."Jauniešu centra izveide Sarkaņu pagastā" </t>
  </si>
  <si>
    <t>LAD Kalsnavas soc.pakalpojumi</t>
  </si>
  <si>
    <t>Projekts"Jauniešu centra izveide Sarkaņu pagastā"</t>
  </si>
  <si>
    <t xml:space="preserve">Projekts "Sociālo pakalpojumu uzlabošana Kalsnavas pagastā Vesetas ielā 4 </t>
  </si>
  <si>
    <t xml:space="preserve">Kredīta atmatsa proj."Sociālo pakalpojumu uzlabošana Kalsnavas pag. Vesetas ielā 4" </t>
  </si>
  <si>
    <t>23.400</t>
  </si>
  <si>
    <t>Ieņēmumi no ziedojumiem un dāvinājumiem</t>
  </si>
  <si>
    <t>Īpašumu apsaimniekošanas nodaļa</t>
  </si>
  <si>
    <t xml:space="preserve">4.Ziedojumu un dāvinājumu budžeta grozījumi </t>
  </si>
  <si>
    <t>4.1. Palielināt  plānotos ieņēmumus</t>
  </si>
  <si>
    <t>4.2. Palielināt (piešķirt) finansējumu</t>
  </si>
  <si>
    <t>21.400</t>
  </si>
  <si>
    <t>Pārējie  iestāžu ieņēmumi par iestāžu sniegtajiem maksas pakalpojumiem un citi pašu ieņēmumi</t>
  </si>
  <si>
    <t>CEMEX iespēju fonds bibliotēkai</t>
  </si>
  <si>
    <t>Citi ieņēmumi par maksas pakalpojumiem</t>
  </si>
  <si>
    <t>bibliotēkai par prakses vadīšabu</t>
  </si>
  <si>
    <t>19.200</t>
  </si>
  <si>
    <t>Pašvaldību saņemtie transferti no citām pašvaldībām</t>
  </si>
  <si>
    <t>no pārnovadiem bibliotēkai</t>
  </si>
  <si>
    <t>Madonas novada bibliotēka</t>
  </si>
  <si>
    <t>Auto stāvlaukuma izbūve un satiksmes organizācija iekškvartālā starp Saules, Tirgus, Blaumaņa un Raiņa ielām Madonā</t>
  </si>
  <si>
    <t>Bērnu rotaļu laukumu labiekārtošana Upes skvērā un Priežu kalnā Madonā</t>
  </si>
  <si>
    <t>uz  rotaļu laukumu labiekārtošanu</t>
  </si>
  <si>
    <t>3.1. Palielināt  plānotos ieņēmumus</t>
  </si>
  <si>
    <t xml:space="preserve">Ļaudonas pagasta  pārvalde </t>
  </si>
  <si>
    <t>no DRN atlikuma</t>
  </si>
  <si>
    <t>Smilts grants un smilts atradne "Līči" (Kalnieši)"</t>
  </si>
  <si>
    <t>CEMEX iespēju fonds muzejam</t>
  </si>
  <si>
    <t>Madonas novadpētniecības  un mākslas muzejs</t>
  </si>
  <si>
    <t>Izglītības iestādes investīciju projekta "Automātiskās ugunsaizsardzības un trauksmes signalizācijas ierīkošana Barkavas pagasta pārvaldes ēkā ( Barkavas pamatskola ) " īstenošanai</t>
  </si>
  <si>
    <t>pasākums</t>
  </si>
  <si>
    <t>KN ugunsdrošība</t>
  </si>
  <si>
    <t xml:space="preserve">Automātiskās ugunsaizsardzības un trauksmes signalizācijas ierīkošana Barkavas pagasta kultūras nama ēkā </t>
  </si>
  <si>
    <t>ELFLA projekta "Autoceļa Rīta iela- Krieviņi pārbūve un autoceļa Muižnieki- Krieviņi Sarkaņu pagasta Madonas novada Posma pārbūve" īstenošanai</t>
  </si>
  <si>
    <t>soc.centra apkure</t>
  </si>
  <si>
    <t>no kredīta</t>
  </si>
  <si>
    <t>Sociālo iestāžu investīciju projekta "Apkures sistēmas ierīkošana sociālās aprūpes centra ēkai Ošupes pagastā, Madonas novadā" īstenošanai</t>
  </si>
  <si>
    <t>Investīcijas infrastruktūras objektos</t>
  </si>
  <si>
    <t>uz atlikumu</t>
  </si>
  <si>
    <t>uz Praulienu</t>
  </si>
  <si>
    <t xml:space="preserve">Praulienas pagasta pārvalde </t>
  </si>
  <si>
    <t>Praulienas pagasta pārvalde</t>
  </si>
  <si>
    <t>Liepsalas</t>
  </si>
  <si>
    <t>Pārējie pašvaldību saņemtie valsts budžeta iestāžu transferti</t>
  </si>
  <si>
    <t>NĪ "Liepsalas" apsaimniekošana</t>
  </si>
  <si>
    <t>Aizsardzības ministrija Liepsalas</t>
  </si>
  <si>
    <t>Futbola federācija  BJSS</t>
  </si>
  <si>
    <t>Bērnu un jaunatnes sporta skola</t>
  </si>
  <si>
    <t>uz Lazdonu soc.pab.</t>
  </si>
  <si>
    <t>CFLA ceļš Mad.šoseja-Saukas purvs</t>
  </si>
  <si>
    <t xml:space="preserve">Projekts "Ceļa posma Madonas šoseja - Saukas purvs A11 pārbūve Barkavas pag., Madonas novadā" </t>
  </si>
  <si>
    <t xml:space="preserve">Pielikums </t>
  </si>
  <si>
    <t>Madonas novada pašvaldības domes</t>
  </si>
  <si>
    <t>30.08.2018. lēmumam Nr.356</t>
  </si>
  <si>
    <t>(protokols Nr.15, 32.p.)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</si>
</sst>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u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1"/>
      <name val="Arial"/>
      <family val="2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u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12"/>
      <color theme="1"/>
      <name val="Calibri"/>
      <family val="2"/>
      <scheme val="minor"/>
    </font>
    <font>
      <sz val="12"/>
      <name val="Arial"/>
      <family val="2"/>
      <charset val="186"/>
    </font>
    <font>
      <b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13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49" fontId="0" fillId="0" borderId="1" xfId="0" applyNumberFormat="1" applyFill="1" applyBorder="1" applyAlignment="1">
      <alignment horizontal="left" wrapText="1"/>
    </xf>
    <xf numFmtId="1" fontId="0" fillId="0" borderId="1" xfId="0" applyNumberFormat="1" applyFill="1" applyBorder="1" applyAlignment="1">
      <alignment horizontal="right" wrapText="1"/>
    </xf>
    <xf numFmtId="49" fontId="0" fillId="0" borderId="0" xfId="0" applyNumberFormat="1" applyFill="1" applyBorder="1" applyAlignment="1">
      <alignment wrapText="1"/>
    </xf>
    <xf numFmtId="49" fontId="0" fillId="0" borderId="1" xfId="0" quotePrefix="1" applyNumberFormat="1" applyFill="1" applyBorder="1" applyAlignment="1">
      <alignment horizontal="left" wrapText="1"/>
    </xf>
    <xf numFmtId="0" fontId="5" fillId="0" borderId="1" xfId="0" applyFont="1" applyBorder="1" applyAlignment="1">
      <alignment wrapText="1"/>
    </xf>
    <xf numFmtId="49" fontId="0" fillId="0" borderId="0" xfId="0" applyNumberFormat="1" applyFill="1" applyBorder="1" applyAlignment="1">
      <alignment horizontal="left" wrapText="1"/>
    </xf>
    <xf numFmtId="1" fontId="0" fillId="0" borderId="0" xfId="0" applyNumberFormat="1"/>
    <xf numFmtId="0" fontId="4" fillId="0" borderId="2" xfId="0" applyFont="1" applyBorder="1" applyAlignment="1"/>
    <xf numFmtId="0" fontId="3" fillId="0" borderId="1" xfId="0" quotePrefix="1" applyFont="1" applyBorder="1"/>
    <xf numFmtId="0" fontId="0" fillId="0" borderId="1" xfId="0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Border="1" applyAlignment="1"/>
    <xf numFmtId="0" fontId="0" fillId="0" borderId="1" xfId="0" quotePrefix="1" applyBorder="1" applyAlignment="1">
      <alignment wrapText="1"/>
    </xf>
    <xf numFmtId="0" fontId="1" fillId="0" borderId="1" xfId="0" applyFont="1" applyBorder="1" applyAlignment="1">
      <alignment wrapText="1"/>
    </xf>
    <xf numFmtId="3" fontId="0" fillId="0" borderId="1" xfId="0" applyNumberFormat="1" applyBorder="1" applyAlignment="1">
      <alignment wrapText="1"/>
    </xf>
    <xf numFmtId="0" fontId="3" fillId="0" borderId="0" xfId="0" applyFont="1" applyBorder="1" applyAlignment="1"/>
    <xf numFmtId="0" fontId="3" fillId="0" borderId="1" xfId="0" applyFont="1" applyBorder="1" applyAlignment="1">
      <alignment vertical="top" wrapText="1"/>
    </xf>
    <xf numFmtId="49" fontId="1" fillId="0" borderId="0" xfId="0" applyNumberFormat="1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wrapText="1"/>
    </xf>
    <xf numFmtId="0" fontId="1" fillId="0" borderId="0" xfId="0" applyFont="1" applyBorder="1"/>
    <xf numFmtId="0" fontId="7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right"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3" fontId="1" fillId="0" borderId="1" xfId="0" applyNumberFormat="1" applyFont="1" applyBorder="1" applyAlignment="1">
      <alignment wrapText="1"/>
    </xf>
    <xf numFmtId="0" fontId="8" fillId="0" borderId="1" xfId="0" quotePrefix="1" applyFont="1" applyBorder="1"/>
    <xf numFmtId="0" fontId="9" fillId="0" borderId="1" xfId="0" quotePrefix="1" applyFont="1" applyBorder="1" applyAlignment="1">
      <alignment wrapText="1"/>
    </xf>
    <xf numFmtId="0" fontId="9" fillId="0" borderId="1" xfId="0" applyFont="1" applyBorder="1" applyAlignment="1">
      <alignment wrapText="1"/>
    </xf>
    <xf numFmtId="49" fontId="0" fillId="0" borderId="2" xfId="0" applyNumberFormat="1" applyFill="1" applyBorder="1" applyAlignment="1">
      <alignment horizontal="left" wrapText="1"/>
    </xf>
    <xf numFmtId="0" fontId="0" fillId="0" borderId="1" xfId="0" quotePrefix="1" applyBorder="1"/>
    <xf numFmtId="0" fontId="3" fillId="0" borderId="1" xfId="0" applyFont="1" applyBorder="1"/>
    <xf numFmtId="0" fontId="3" fillId="0" borderId="0" xfId="0" applyFont="1" applyBorder="1" applyAlignment="1">
      <alignment vertical="top" wrapText="1"/>
    </xf>
    <xf numFmtId="0" fontId="1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1" xfId="0" applyFont="1" applyBorder="1"/>
    <xf numFmtId="0" fontId="0" fillId="0" borderId="1" xfId="0" applyFont="1" applyBorder="1"/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right" vertical="top" wrapText="1"/>
    </xf>
    <xf numFmtId="0" fontId="11" fillId="0" borderId="0" xfId="0" applyFont="1"/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 applyBorder="1"/>
    <xf numFmtId="0" fontId="8" fillId="0" borderId="1" xfId="0" applyFont="1" applyBorder="1" applyAlignment="1">
      <alignment vertical="top" wrapText="1"/>
    </xf>
    <xf numFmtId="3" fontId="12" fillId="0" borderId="1" xfId="0" applyNumberFormat="1" applyFont="1" applyBorder="1" applyAlignment="1">
      <alignment horizontal="right" vertical="top" wrapText="1"/>
    </xf>
    <xf numFmtId="3" fontId="8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49" fontId="9" fillId="0" borderId="1" xfId="0" applyNumberFormat="1" applyFont="1" applyFill="1" applyBorder="1" applyAlignment="1">
      <alignment horizontal="left" wrapText="1"/>
    </xf>
    <xf numFmtId="0" fontId="12" fillId="0" borderId="1" xfId="0" applyFont="1" applyBorder="1" applyAlignment="1">
      <alignment wrapText="1"/>
    </xf>
    <xf numFmtId="3" fontId="9" fillId="0" borderId="1" xfId="0" applyNumberFormat="1" applyFont="1" applyBorder="1" applyAlignment="1">
      <alignment wrapText="1"/>
    </xf>
    <xf numFmtId="3" fontId="0" fillId="0" borderId="0" xfId="0" applyNumberFormat="1"/>
    <xf numFmtId="0" fontId="0" fillId="0" borderId="0" xfId="0" applyBorder="1"/>
    <xf numFmtId="0" fontId="3" fillId="0" borderId="0" xfId="0" applyFont="1" applyBorder="1" applyAlignment="1">
      <alignment wrapText="1"/>
    </xf>
    <xf numFmtId="0" fontId="3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1" xfId="0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right"/>
    </xf>
    <xf numFmtId="0" fontId="0" fillId="0" borderId="0" xfId="0" applyAlignment="1"/>
    <xf numFmtId="0" fontId="3" fillId="0" borderId="1" xfId="0" applyNumberFormat="1" applyFont="1" applyBorder="1" applyAlignment="1">
      <alignment wrapText="1"/>
    </xf>
    <xf numFmtId="0" fontId="0" fillId="0" borderId="1" xfId="0" quotePrefix="1" applyFont="1" applyBorder="1" applyAlignment="1">
      <alignment wrapText="1"/>
    </xf>
    <xf numFmtId="49" fontId="13" fillId="0" borderId="1" xfId="0" applyNumberFormat="1" applyFont="1" applyFill="1" applyBorder="1" applyAlignment="1">
      <alignment horizontal="left" wrapText="1"/>
    </xf>
    <xf numFmtId="49" fontId="3" fillId="0" borderId="1" xfId="0" quotePrefix="1" applyNumberFormat="1" applyFont="1" applyBorder="1"/>
    <xf numFmtId="0" fontId="15" fillId="0" borderId="1" xfId="0" applyFont="1" applyBorder="1" applyAlignment="1">
      <alignment wrapText="1"/>
    </xf>
    <xf numFmtId="0" fontId="4" fillId="0" borderId="1" xfId="0" applyFont="1" applyBorder="1" applyAlignment="1">
      <alignment horizontal="right" vertical="top" wrapText="1"/>
    </xf>
    <xf numFmtId="0" fontId="14" fillId="0" borderId="0" xfId="0" applyFont="1" applyBorder="1"/>
    <xf numFmtId="0" fontId="14" fillId="0" borderId="0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3" fontId="0" fillId="0" borderId="1" xfId="0" applyNumberFormat="1" applyBorder="1"/>
    <xf numFmtId="3" fontId="0" fillId="0" borderId="0" xfId="0" applyNumberFormat="1" applyBorder="1"/>
    <xf numFmtId="49" fontId="14" fillId="0" borderId="0" xfId="0" applyNumberFormat="1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left" wrapText="1"/>
    </xf>
    <xf numFmtId="0" fontId="3" fillId="0" borderId="1" xfId="0" quotePrefix="1" applyFont="1" applyBorder="1" applyAlignment="1">
      <alignment vertical="top" wrapText="1"/>
    </xf>
    <xf numFmtId="0" fontId="3" fillId="0" borderId="1" xfId="0" quotePrefix="1" applyFont="1" applyBorder="1" applyAlignment="1">
      <alignment horizontal="left" vertical="top" wrapText="1"/>
    </xf>
    <xf numFmtId="0" fontId="9" fillId="2" borderId="1" xfId="0" quotePrefix="1" applyFont="1" applyFill="1" applyBorder="1" applyAlignment="1">
      <alignment horizontal="left"/>
    </xf>
    <xf numFmtId="0" fontId="9" fillId="0" borderId="3" xfId="0" applyFont="1" applyBorder="1"/>
    <xf numFmtId="0" fontId="16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16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17" fillId="0" borderId="0" xfId="0" applyFont="1" applyAlignment="1">
      <alignment horizontal="center"/>
    </xf>
    <xf numFmtId="0" fontId="18" fillId="0" borderId="0" xfId="0" applyFont="1"/>
    <xf numFmtId="0" fontId="7" fillId="0" borderId="0" xfId="0" applyFont="1"/>
    <xf numFmtId="0" fontId="5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/>
    </xf>
    <xf numFmtId="0" fontId="0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9" fillId="0" borderId="0" xfId="0" applyFont="1"/>
    <xf numFmtId="0" fontId="19" fillId="0" borderId="0" xfId="0" applyFont="1"/>
    <xf numFmtId="0" fontId="12" fillId="0" borderId="2" xfId="0" applyFont="1" applyBorder="1" applyAlignment="1"/>
    <xf numFmtId="0" fontId="12" fillId="0" borderId="0" xfId="0" applyFont="1" applyBorder="1" applyAlignment="1"/>
    <xf numFmtId="0" fontId="8" fillId="0" borderId="0" xfId="0" applyFont="1" applyBorder="1" applyAlignment="1"/>
    <xf numFmtId="0" fontId="3" fillId="0" borderId="1" xfId="0" applyFont="1" applyFill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49" fontId="0" fillId="0" borderId="0" xfId="0" applyNumberForma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vertical="top" wrapText="1"/>
    </xf>
    <xf numFmtId="49" fontId="0" fillId="0" borderId="2" xfId="0" applyNumberForma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left" wrapText="1"/>
    </xf>
    <xf numFmtId="49" fontId="0" fillId="0" borderId="2" xfId="0" applyNumberForma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left" wrapText="1"/>
    </xf>
    <xf numFmtId="49" fontId="20" fillId="0" borderId="4" xfId="1" applyNumberFormat="1" applyFont="1" applyBorder="1" applyAlignment="1">
      <alignment horizontal="left" vertical="center" wrapText="1"/>
    </xf>
    <xf numFmtId="49" fontId="0" fillId="0" borderId="2" xfId="0" applyNumberForma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left" wrapText="1"/>
    </xf>
    <xf numFmtId="3" fontId="0" fillId="0" borderId="0" xfId="0" applyNumberForma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49" fontId="0" fillId="0" borderId="2" xfId="0" applyNumberForma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2">
    <cellStyle name="Normal 4" xfId="1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6"/>
  <sheetViews>
    <sheetView tabSelected="1" topLeftCell="A415" zoomScaleNormal="100" workbookViewId="0">
      <selection activeCell="N408" sqref="N408"/>
    </sheetView>
  </sheetViews>
  <sheetFormatPr defaultRowHeight="15" x14ac:dyDescent="0.25"/>
  <cols>
    <col min="1" max="1" width="17.5703125" customWidth="1"/>
    <col min="2" max="2" width="28.140625" customWidth="1"/>
    <col min="3" max="3" width="27.85546875" customWidth="1"/>
    <col min="5" max="5" width="24.85546875" customWidth="1"/>
    <col min="6" max="6" width="6.42578125" bestFit="1" customWidth="1"/>
  </cols>
  <sheetData>
    <row r="1" spans="1:6" x14ac:dyDescent="0.25">
      <c r="C1" s="135" t="s">
        <v>272</v>
      </c>
      <c r="D1" s="135"/>
      <c r="E1" s="135"/>
    </row>
    <row r="2" spans="1:6" x14ac:dyDescent="0.25">
      <c r="C2" s="135" t="s">
        <v>273</v>
      </c>
      <c r="D2" s="135"/>
      <c r="E2" s="135"/>
    </row>
    <row r="3" spans="1:6" x14ac:dyDescent="0.25">
      <c r="C3" s="135" t="s">
        <v>274</v>
      </c>
      <c r="D3" s="135"/>
      <c r="E3" s="135"/>
    </row>
    <row r="4" spans="1:6" x14ac:dyDescent="0.25">
      <c r="C4" s="135" t="s">
        <v>275</v>
      </c>
      <c r="D4" s="135"/>
      <c r="E4" s="135"/>
    </row>
    <row r="6" spans="1:6" x14ac:dyDescent="0.25">
      <c r="A6" s="133" t="s">
        <v>6</v>
      </c>
      <c r="B6" s="133"/>
      <c r="C6" s="133"/>
      <c r="D6" s="133"/>
      <c r="E6" s="133"/>
    </row>
    <row r="7" spans="1:6" x14ac:dyDescent="0.25">
      <c r="B7" s="1"/>
      <c r="C7" s="2"/>
      <c r="D7" s="1"/>
    </row>
    <row r="8" spans="1:6" x14ac:dyDescent="0.25">
      <c r="A8" s="134" t="s">
        <v>0</v>
      </c>
      <c r="B8" s="134"/>
      <c r="C8" s="134"/>
      <c r="D8" s="134"/>
    </row>
    <row r="9" spans="1:6" x14ac:dyDescent="0.25">
      <c r="B9" s="2"/>
      <c r="D9" s="1"/>
    </row>
    <row r="10" spans="1:6" x14ac:dyDescent="0.25">
      <c r="A10" s="2" t="s">
        <v>1</v>
      </c>
      <c r="B10" s="2"/>
      <c r="D10" s="1"/>
    </row>
    <row r="11" spans="1:6" x14ac:dyDescent="0.25">
      <c r="B11" s="1"/>
      <c r="C11" s="2"/>
      <c r="D11" s="1"/>
    </row>
    <row r="12" spans="1:6" x14ac:dyDescent="0.25">
      <c r="A12" s="3" t="s">
        <v>2</v>
      </c>
      <c r="B12" s="4" t="s">
        <v>3</v>
      </c>
      <c r="C12" s="5" t="s">
        <v>3</v>
      </c>
      <c r="D12" s="6" t="s">
        <v>4</v>
      </c>
    </row>
    <row r="13" spans="1:6" ht="47.25" x14ac:dyDescent="0.25">
      <c r="A13" s="10" t="s">
        <v>7</v>
      </c>
      <c r="B13" s="7" t="s">
        <v>8</v>
      </c>
      <c r="C13" s="11" t="s">
        <v>9</v>
      </c>
      <c r="D13" s="8">
        <v>86871</v>
      </c>
      <c r="E13" s="12" t="s">
        <v>10</v>
      </c>
      <c r="F13" s="9"/>
    </row>
    <row r="14" spans="1:6" ht="31.5" x14ac:dyDescent="0.25">
      <c r="A14" s="10" t="s">
        <v>30</v>
      </c>
      <c r="B14" s="7" t="s">
        <v>32</v>
      </c>
      <c r="C14" s="11" t="s">
        <v>31</v>
      </c>
      <c r="D14" s="8">
        <v>540</v>
      </c>
      <c r="E14" t="s">
        <v>33</v>
      </c>
    </row>
    <row r="15" spans="1:6" x14ac:dyDescent="0.25">
      <c r="A15" s="7" t="s">
        <v>52</v>
      </c>
      <c r="B15" s="7" t="s">
        <v>55</v>
      </c>
      <c r="C15" s="7" t="s">
        <v>5</v>
      </c>
      <c r="D15" s="8">
        <v>2700</v>
      </c>
      <c r="E15" s="130" t="s">
        <v>56</v>
      </c>
      <c r="F15" s="131"/>
    </row>
    <row r="16" spans="1:6" x14ac:dyDescent="0.25">
      <c r="A16" s="7" t="s">
        <v>52</v>
      </c>
      <c r="B16" s="7" t="s">
        <v>57</v>
      </c>
      <c r="C16" s="7" t="s">
        <v>5</v>
      </c>
      <c r="D16" s="8">
        <v>1000</v>
      </c>
      <c r="E16" s="130" t="s">
        <v>56</v>
      </c>
      <c r="F16" s="131"/>
    </row>
    <row r="17" spans="1:6" x14ac:dyDescent="0.25">
      <c r="A17" s="7" t="s">
        <v>52</v>
      </c>
      <c r="B17" s="7" t="s">
        <v>58</v>
      </c>
      <c r="C17" s="7" t="s">
        <v>5</v>
      </c>
      <c r="D17" s="8">
        <v>5400</v>
      </c>
      <c r="E17" s="130" t="s">
        <v>56</v>
      </c>
      <c r="F17" s="131"/>
    </row>
    <row r="18" spans="1:6" x14ac:dyDescent="0.25">
      <c r="A18" s="7" t="s">
        <v>52</v>
      </c>
      <c r="B18" s="7" t="s">
        <v>49</v>
      </c>
      <c r="C18" s="7" t="s">
        <v>5</v>
      </c>
      <c r="D18" s="8">
        <v>8400</v>
      </c>
      <c r="E18" s="130" t="s">
        <v>56</v>
      </c>
      <c r="F18" s="131"/>
    </row>
    <row r="19" spans="1:6" x14ac:dyDescent="0.25">
      <c r="A19" s="7" t="s">
        <v>52</v>
      </c>
      <c r="B19" s="7" t="s">
        <v>59</v>
      </c>
      <c r="C19" s="7" t="s">
        <v>5</v>
      </c>
      <c r="D19" s="8">
        <v>7950</v>
      </c>
      <c r="E19" s="130" t="s">
        <v>56</v>
      </c>
      <c r="F19" s="131"/>
    </row>
    <row r="20" spans="1:6" ht="30" x14ac:dyDescent="0.25">
      <c r="A20" s="10" t="s">
        <v>67</v>
      </c>
      <c r="B20" s="7" t="s">
        <v>60</v>
      </c>
      <c r="C20" s="26" t="s">
        <v>69</v>
      </c>
      <c r="D20" s="8">
        <v>950</v>
      </c>
      <c r="E20" s="130" t="s">
        <v>56</v>
      </c>
      <c r="F20" s="131"/>
    </row>
    <row r="21" spans="1:6" x14ac:dyDescent="0.25">
      <c r="A21" s="7" t="s">
        <v>52</v>
      </c>
      <c r="B21" s="7" t="s">
        <v>61</v>
      </c>
      <c r="C21" s="7" t="s">
        <v>5</v>
      </c>
      <c r="D21" s="8">
        <v>3950</v>
      </c>
      <c r="E21" s="130" t="s">
        <v>56</v>
      </c>
      <c r="F21" s="131"/>
    </row>
    <row r="22" spans="1:6" x14ac:dyDescent="0.25">
      <c r="A22" s="7" t="s">
        <v>52</v>
      </c>
      <c r="B22" s="7" t="s">
        <v>62</v>
      </c>
      <c r="C22" s="7" t="s">
        <v>5</v>
      </c>
      <c r="D22" s="8">
        <v>2000</v>
      </c>
      <c r="E22" s="130" t="s">
        <v>56</v>
      </c>
      <c r="F22" s="131"/>
    </row>
    <row r="23" spans="1:6" x14ac:dyDescent="0.25">
      <c r="A23" s="7" t="s">
        <v>52</v>
      </c>
      <c r="B23" s="7" t="s">
        <v>63</v>
      </c>
      <c r="C23" s="7" t="s">
        <v>5</v>
      </c>
      <c r="D23" s="8">
        <v>7120</v>
      </c>
      <c r="E23" s="130" t="s">
        <v>56</v>
      </c>
      <c r="F23" s="131"/>
    </row>
    <row r="24" spans="1:6" x14ac:dyDescent="0.25">
      <c r="A24" s="7" t="s">
        <v>52</v>
      </c>
      <c r="B24" s="7" t="s">
        <v>64</v>
      </c>
      <c r="C24" s="7" t="s">
        <v>5</v>
      </c>
      <c r="D24" s="8">
        <v>3880</v>
      </c>
      <c r="E24" s="130" t="s">
        <v>56</v>
      </c>
      <c r="F24" s="131"/>
    </row>
    <row r="25" spans="1:6" x14ac:dyDescent="0.25">
      <c r="A25" s="7" t="s">
        <v>52</v>
      </c>
      <c r="B25" s="7" t="s">
        <v>66</v>
      </c>
      <c r="C25" s="7" t="s">
        <v>5</v>
      </c>
      <c r="D25" s="8">
        <v>1000</v>
      </c>
      <c r="E25" s="130" t="s">
        <v>56</v>
      </c>
      <c r="F25" s="131"/>
    </row>
    <row r="26" spans="1:6" ht="30" x14ac:dyDescent="0.25">
      <c r="A26" s="39" t="s">
        <v>67</v>
      </c>
      <c r="B26" s="24" t="s">
        <v>68</v>
      </c>
      <c r="C26" s="26" t="s">
        <v>69</v>
      </c>
      <c r="D26" s="16">
        <v>3939</v>
      </c>
      <c r="E26" s="12" t="s">
        <v>84</v>
      </c>
      <c r="F26" s="12"/>
    </row>
    <row r="27" spans="1:6" x14ac:dyDescent="0.25">
      <c r="A27" s="7" t="s">
        <v>52</v>
      </c>
      <c r="B27" s="7" t="s">
        <v>65</v>
      </c>
      <c r="C27" s="7" t="s">
        <v>5</v>
      </c>
      <c r="D27" s="8">
        <v>157</v>
      </c>
      <c r="E27" s="38" t="s">
        <v>84</v>
      </c>
      <c r="F27" s="61"/>
    </row>
    <row r="28" spans="1:6" ht="30" x14ac:dyDescent="0.25">
      <c r="A28" s="7" t="s">
        <v>103</v>
      </c>
      <c r="B28" s="7" t="s">
        <v>49</v>
      </c>
      <c r="C28" s="7" t="s">
        <v>104</v>
      </c>
      <c r="D28" s="8">
        <v>790</v>
      </c>
      <c r="E28" s="12" t="s">
        <v>105</v>
      </c>
    </row>
    <row r="29" spans="1:6" ht="30" x14ac:dyDescent="0.25">
      <c r="A29" s="7" t="s">
        <v>52</v>
      </c>
      <c r="B29" s="7" t="s">
        <v>58</v>
      </c>
      <c r="C29" s="7" t="s">
        <v>5</v>
      </c>
      <c r="D29" s="8">
        <v>4570</v>
      </c>
      <c r="E29" s="32" t="s">
        <v>121</v>
      </c>
    </row>
    <row r="30" spans="1:6" ht="30" x14ac:dyDescent="0.25">
      <c r="A30" s="69">
        <v>13400</v>
      </c>
      <c r="B30" s="43" t="s">
        <v>79</v>
      </c>
      <c r="C30" s="26" t="s">
        <v>160</v>
      </c>
      <c r="D30" s="16">
        <v>4000</v>
      </c>
    </row>
    <row r="31" spans="1:6" ht="30" x14ac:dyDescent="0.25">
      <c r="A31" s="70" t="s">
        <v>161</v>
      </c>
      <c r="B31" s="43" t="s">
        <v>79</v>
      </c>
      <c r="C31" s="26" t="s">
        <v>162</v>
      </c>
      <c r="D31" s="45">
        <v>1000</v>
      </c>
    </row>
    <row r="32" spans="1:6" ht="26.25" x14ac:dyDescent="0.25">
      <c r="A32" s="7" t="s">
        <v>177</v>
      </c>
      <c r="B32" s="43" t="s">
        <v>75</v>
      </c>
      <c r="C32" s="75" t="s">
        <v>178</v>
      </c>
      <c r="D32" s="8">
        <v>700</v>
      </c>
      <c r="E32" s="86" t="s">
        <v>179</v>
      </c>
    </row>
    <row r="33" spans="1:6" ht="47.25" x14ac:dyDescent="0.25">
      <c r="A33" s="88" t="s">
        <v>103</v>
      </c>
      <c r="B33" s="7" t="s">
        <v>8</v>
      </c>
      <c r="C33" s="11" t="s">
        <v>209</v>
      </c>
      <c r="D33" s="28">
        <v>3829</v>
      </c>
      <c r="E33" s="130" t="s">
        <v>210</v>
      </c>
      <c r="F33" s="131"/>
    </row>
    <row r="34" spans="1:6" ht="47.25" x14ac:dyDescent="0.25">
      <c r="A34" s="88" t="s">
        <v>103</v>
      </c>
      <c r="B34" s="7" t="s">
        <v>8</v>
      </c>
      <c r="C34" s="11" t="s">
        <v>209</v>
      </c>
      <c r="D34" s="28">
        <v>1903</v>
      </c>
      <c r="E34" s="130" t="s">
        <v>213</v>
      </c>
      <c r="F34" s="131"/>
    </row>
    <row r="35" spans="1:6" ht="47.25" x14ac:dyDescent="0.25">
      <c r="A35" s="88" t="s">
        <v>103</v>
      </c>
      <c r="B35" s="7" t="s">
        <v>8</v>
      </c>
      <c r="C35" s="11" t="s">
        <v>209</v>
      </c>
      <c r="D35" s="28">
        <v>1926</v>
      </c>
      <c r="E35" s="130" t="s">
        <v>217</v>
      </c>
      <c r="F35" s="131"/>
    </row>
    <row r="36" spans="1:6" ht="47.25" x14ac:dyDescent="0.25">
      <c r="A36" s="10" t="s">
        <v>7</v>
      </c>
      <c r="B36" s="7" t="s">
        <v>8</v>
      </c>
      <c r="C36" s="11" t="s">
        <v>9</v>
      </c>
      <c r="D36" s="8">
        <v>8207</v>
      </c>
      <c r="E36" s="87" t="s">
        <v>220</v>
      </c>
      <c r="F36" s="87"/>
    </row>
    <row r="37" spans="1:6" ht="47.25" x14ac:dyDescent="0.25">
      <c r="A37" s="10" t="s">
        <v>7</v>
      </c>
      <c r="B37" s="7" t="s">
        <v>8</v>
      </c>
      <c r="C37" s="11" t="s">
        <v>9</v>
      </c>
      <c r="D37" s="8">
        <v>19600</v>
      </c>
      <c r="E37" s="87" t="s">
        <v>222</v>
      </c>
      <c r="F37" s="87"/>
    </row>
    <row r="38" spans="1:6" ht="63" x14ac:dyDescent="0.25">
      <c r="A38" s="10" t="s">
        <v>232</v>
      </c>
      <c r="B38" s="7" t="s">
        <v>32</v>
      </c>
      <c r="C38" s="11" t="s">
        <v>233</v>
      </c>
      <c r="D38" s="8">
        <v>751</v>
      </c>
      <c r="E38" s="116" t="s">
        <v>234</v>
      </c>
      <c r="F38" s="87"/>
    </row>
    <row r="39" spans="1:6" ht="31.5" x14ac:dyDescent="0.25">
      <c r="A39" s="10" t="s">
        <v>30</v>
      </c>
      <c r="B39" s="7" t="s">
        <v>32</v>
      </c>
      <c r="C39" s="11" t="s">
        <v>235</v>
      </c>
      <c r="D39" s="8">
        <v>276</v>
      </c>
      <c r="E39" s="116" t="s">
        <v>236</v>
      </c>
      <c r="F39" s="87"/>
    </row>
    <row r="40" spans="1:6" ht="31.5" x14ac:dyDescent="0.25">
      <c r="A40" s="10" t="s">
        <v>237</v>
      </c>
      <c r="B40" s="7" t="s">
        <v>32</v>
      </c>
      <c r="C40" s="11" t="s">
        <v>238</v>
      </c>
      <c r="D40" s="8">
        <v>3694</v>
      </c>
      <c r="E40" s="116" t="s">
        <v>239</v>
      </c>
      <c r="F40" s="87"/>
    </row>
    <row r="41" spans="1:6" ht="63" x14ac:dyDescent="0.25">
      <c r="A41" s="10" t="s">
        <v>232</v>
      </c>
      <c r="B41" s="7" t="s">
        <v>32</v>
      </c>
      <c r="C41" s="11" t="s">
        <v>233</v>
      </c>
      <c r="D41" s="8">
        <v>800</v>
      </c>
      <c r="E41" s="117" t="s">
        <v>248</v>
      </c>
      <c r="F41" s="117"/>
    </row>
    <row r="42" spans="1:6" x14ac:dyDescent="0.25">
      <c r="A42" s="7" t="s">
        <v>52</v>
      </c>
      <c r="B42" s="7" t="s">
        <v>65</v>
      </c>
      <c r="C42" s="7" t="s">
        <v>5</v>
      </c>
      <c r="D42" s="8">
        <v>28277</v>
      </c>
      <c r="E42" s="121" t="s">
        <v>255</v>
      </c>
      <c r="F42" s="87"/>
    </row>
    <row r="43" spans="1:6" x14ac:dyDescent="0.25">
      <c r="A43" s="7" t="s">
        <v>52</v>
      </c>
      <c r="B43" s="7" t="s">
        <v>261</v>
      </c>
      <c r="C43" s="7" t="s">
        <v>5</v>
      </c>
      <c r="D43" s="8">
        <v>125</v>
      </c>
      <c r="E43" s="124" t="s">
        <v>84</v>
      </c>
      <c r="F43" s="125"/>
    </row>
    <row r="44" spans="1:6" ht="31.5" x14ac:dyDescent="0.25">
      <c r="A44" s="10" t="s">
        <v>7</v>
      </c>
      <c r="B44" s="7" t="s">
        <v>8</v>
      </c>
      <c r="C44" s="11" t="s">
        <v>264</v>
      </c>
      <c r="D44" s="8">
        <v>4058</v>
      </c>
      <c r="E44" s="124" t="s">
        <v>266</v>
      </c>
    </row>
    <row r="45" spans="1:6" x14ac:dyDescent="0.25">
      <c r="A45" s="7" t="s">
        <v>52</v>
      </c>
      <c r="B45" s="7" t="s">
        <v>65</v>
      </c>
      <c r="C45" s="7" t="s">
        <v>5</v>
      </c>
      <c r="D45" s="8">
        <v>4058</v>
      </c>
      <c r="E45" s="124" t="s">
        <v>263</v>
      </c>
    </row>
    <row r="46" spans="1:6" ht="31.5" x14ac:dyDescent="0.25">
      <c r="A46" s="10" t="s">
        <v>30</v>
      </c>
      <c r="B46" s="7" t="s">
        <v>32</v>
      </c>
      <c r="C46" s="11" t="s">
        <v>31</v>
      </c>
      <c r="D46" s="8">
        <v>2500</v>
      </c>
      <c r="E46" s="127" t="s">
        <v>267</v>
      </c>
    </row>
    <row r="48" spans="1:6" x14ac:dyDescent="0.25">
      <c r="A48" s="2" t="s">
        <v>11</v>
      </c>
      <c r="B48" s="2"/>
      <c r="D48" s="1"/>
    </row>
    <row r="49" spans="1:6" x14ac:dyDescent="0.25">
      <c r="B49" s="1"/>
      <c r="C49" s="2"/>
      <c r="D49" s="1"/>
    </row>
    <row r="50" spans="1:6" x14ac:dyDescent="0.25">
      <c r="A50" s="3" t="s">
        <v>2</v>
      </c>
      <c r="B50" s="6" t="s">
        <v>3</v>
      </c>
      <c r="C50" s="5" t="s">
        <v>3</v>
      </c>
      <c r="D50" s="6" t="s">
        <v>4</v>
      </c>
    </row>
    <row r="51" spans="1:6" ht="30" x14ac:dyDescent="0.25">
      <c r="A51" s="7" t="s">
        <v>52</v>
      </c>
      <c r="B51" s="7" t="s">
        <v>53</v>
      </c>
      <c r="C51" s="7" t="s">
        <v>5</v>
      </c>
      <c r="D51" s="8">
        <v>-42556</v>
      </c>
      <c r="E51" s="12" t="s">
        <v>54</v>
      </c>
    </row>
    <row r="52" spans="1:6" ht="30" x14ac:dyDescent="0.25">
      <c r="A52" s="39" t="s">
        <v>67</v>
      </c>
      <c r="B52" s="24" t="s">
        <v>32</v>
      </c>
      <c r="C52" s="26" t="s">
        <v>69</v>
      </c>
      <c r="D52" s="16">
        <v>-2025</v>
      </c>
      <c r="E52" t="s">
        <v>88</v>
      </c>
    </row>
    <row r="53" spans="1:6" ht="30" x14ac:dyDescent="0.25">
      <c r="A53" s="39" t="s">
        <v>67</v>
      </c>
      <c r="B53" s="24" t="s">
        <v>157</v>
      </c>
      <c r="C53" s="26" t="s">
        <v>69</v>
      </c>
      <c r="D53" s="16">
        <v>-750</v>
      </c>
      <c r="E53" t="s">
        <v>88</v>
      </c>
    </row>
    <row r="54" spans="1:6" ht="30" x14ac:dyDescent="0.25">
      <c r="A54" s="39" t="s">
        <v>67</v>
      </c>
      <c r="B54" s="24" t="s">
        <v>8</v>
      </c>
      <c r="C54" s="26" t="s">
        <v>69</v>
      </c>
      <c r="D54" s="16">
        <v>-845</v>
      </c>
      <c r="E54" t="s">
        <v>88</v>
      </c>
    </row>
    <row r="55" spans="1:6" ht="30" x14ac:dyDescent="0.25">
      <c r="A55" s="10" t="s">
        <v>67</v>
      </c>
      <c r="B55" s="7" t="s">
        <v>60</v>
      </c>
      <c r="C55" s="26" t="s">
        <v>69</v>
      </c>
      <c r="D55" s="8">
        <v>-319</v>
      </c>
      <c r="E55" t="s">
        <v>88</v>
      </c>
    </row>
    <row r="56" spans="1:6" x14ac:dyDescent="0.25">
      <c r="A56" s="7" t="s">
        <v>52</v>
      </c>
      <c r="B56" s="7" t="s">
        <v>134</v>
      </c>
      <c r="C56" s="7" t="s">
        <v>5</v>
      </c>
      <c r="D56" s="8">
        <v>-280</v>
      </c>
      <c r="E56" s="119" t="s">
        <v>251</v>
      </c>
      <c r="F56" s="61"/>
    </row>
    <row r="57" spans="1:6" x14ac:dyDescent="0.25">
      <c r="A57" s="7" t="s">
        <v>52</v>
      </c>
      <c r="B57" s="7" t="s">
        <v>59</v>
      </c>
      <c r="C57" s="7" t="s">
        <v>5</v>
      </c>
      <c r="D57" s="8">
        <v>-335</v>
      </c>
      <c r="E57" t="s">
        <v>88</v>
      </c>
      <c r="F57" s="61"/>
    </row>
    <row r="58" spans="1:6" x14ac:dyDescent="0.25">
      <c r="A58" s="7" t="s">
        <v>52</v>
      </c>
      <c r="B58" s="7" t="s">
        <v>63</v>
      </c>
      <c r="C58" s="7" t="s">
        <v>5</v>
      </c>
      <c r="D58" s="8">
        <v>-245</v>
      </c>
      <c r="E58" t="s">
        <v>88</v>
      </c>
      <c r="F58" s="61"/>
    </row>
    <row r="59" spans="1:6" x14ac:dyDescent="0.25">
      <c r="A59" s="7" t="s">
        <v>52</v>
      </c>
      <c r="B59" s="7" t="s">
        <v>78</v>
      </c>
      <c r="C59" s="7" t="s">
        <v>5</v>
      </c>
      <c r="D59" s="8">
        <v>-265</v>
      </c>
      <c r="E59" t="s">
        <v>88</v>
      </c>
      <c r="F59" s="61"/>
    </row>
    <row r="60" spans="1:6" ht="30" x14ac:dyDescent="0.25">
      <c r="A60" s="7" t="s">
        <v>52</v>
      </c>
      <c r="B60" s="7" t="s">
        <v>63</v>
      </c>
      <c r="C60" s="7" t="s">
        <v>5</v>
      </c>
      <c r="D60" s="8">
        <v>-8792</v>
      </c>
      <c r="E60" s="12" t="s">
        <v>122</v>
      </c>
      <c r="F60" s="61"/>
    </row>
    <row r="61" spans="1:6" x14ac:dyDescent="0.25">
      <c r="A61" s="7" t="s">
        <v>52</v>
      </c>
      <c r="B61" s="7" t="s">
        <v>134</v>
      </c>
      <c r="C61" s="7" t="s">
        <v>5</v>
      </c>
      <c r="D61" s="8">
        <v>-5445</v>
      </c>
      <c r="E61" s="119" t="s">
        <v>252</v>
      </c>
      <c r="F61" s="61"/>
    </row>
    <row r="62" spans="1:6" ht="30" x14ac:dyDescent="0.25">
      <c r="A62" s="39" t="s">
        <v>67</v>
      </c>
      <c r="B62" s="24" t="s">
        <v>157</v>
      </c>
      <c r="C62" s="26" t="s">
        <v>69</v>
      </c>
      <c r="D62" s="16">
        <v>-950</v>
      </c>
      <c r="E62" t="s">
        <v>269</v>
      </c>
    </row>
    <row r="63" spans="1:6" ht="47.25" x14ac:dyDescent="0.25">
      <c r="A63" s="10" t="s">
        <v>7</v>
      </c>
      <c r="B63" s="7" t="s">
        <v>8</v>
      </c>
      <c r="C63" s="11" t="s">
        <v>9</v>
      </c>
      <c r="D63" s="8">
        <v>-6787</v>
      </c>
      <c r="E63" s="128" t="s">
        <v>270</v>
      </c>
    </row>
    <row r="64" spans="1:6" x14ac:dyDescent="0.25">
      <c r="E64" s="13"/>
    </row>
    <row r="65" spans="1:6" x14ac:dyDescent="0.25">
      <c r="A65" s="132" t="s">
        <v>12</v>
      </c>
      <c r="B65" s="132"/>
      <c r="C65" s="132"/>
      <c r="D65" s="132"/>
    </row>
    <row r="67" spans="1:6" x14ac:dyDescent="0.25">
      <c r="A67" s="2" t="s">
        <v>13</v>
      </c>
    </row>
    <row r="68" spans="1:6" x14ac:dyDescent="0.25">
      <c r="A68" s="1"/>
      <c r="B68" s="1"/>
      <c r="D68" s="1"/>
    </row>
    <row r="69" spans="1:6" x14ac:dyDescent="0.25">
      <c r="A69" s="3" t="s">
        <v>2</v>
      </c>
      <c r="B69" s="6" t="s">
        <v>3</v>
      </c>
      <c r="C69" s="5" t="s">
        <v>14</v>
      </c>
      <c r="D69" s="6" t="s">
        <v>4</v>
      </c>
      <c r="E69" s="14" t="s">
        <v>15</v>
      </c>
    </row>
    <row r="70" spans="1:6" x14ac:dyDescent="0.25">
      <c r="A70" s="15" t="s">
        <v>16</v>
      </c>
      <c r="B70" s="16" t="s">
        <v>8</v>
      </c>
      <c r="C70" s="17" t="s">
        <v>5</v>
      </c>
      <c r="D70" s="18"/>
      <c r="E70" s="19"/>
    </row>
    <row r="71" spans="1:6" x14ac:dyDescent="0.25">
      <c r="A71" s="15"/>
      <c r="B71" s="20"/>
      <c r="C71" s="21" t="s">
        <v>17</v>
      </c>
      <c r="D71" s="22">
        <f>D72</f>
        <v>22669</v>
      </c>
      <c r="E71" s="23"/>
    </row>
    <row r="72" spans="1:6" x14ac:dyDescent="0.25">
      <c r="A72" s="18">
        <v>7200</v>
      </c>
      <c r="B72" s="24"/>
      <c r="C72" s="24" t="s">
        <v>18</v>
      </c>
      <c r="D72" s="8">
        <v>22669</v>
      </c>
      <c r="E72" s="23" t="s">
        <v>256</v>
      </c>
      <c r="F72">
        <v>28277</v>
      </c>
    </row>
    <row r="73" spans="1:6" ht="45" x14ac:dyDescent="0.25">
      <c r="A73" s="15" t="s">
        <v>20</v>
      </c>
      <c r="B73" s="16" t="s">
        <v>8</v>
      </c>
      <c r="C73" s="25" t="s">
        <v>21</v>
      </c>
      <c r="D73" s="16"/>
    </row>
    <row r="74" spans="1:6" x14ac:dyDescent="0.25">
      <c r="A74" s="15"/>
      <c r="B74" s="20"/>
      <c r="C74" s="26" t="s">
        <v>17</v>
      </c>
      <c r="D74" s="22">
        <f>SUM(D75:D75)</f>
        <v>86871</v>
      </c>
    </row>
    <row r="75" spans="1:6" x14ac:dyDescent="0.25">
      <c r="A75" s="18">
        <v>5200</v>
      </c>
      <c r="B75" s="18"/>
      <c r="C75" s="27" t="s">
        <v>19</v>
      </c>
      <c r="D75" s="28">
        <v>86871</v>
      </c>
    </row>
    <row r="76" spans="1:6" ht="15.75" x14ac:dyDescent="0.25">
      <c r="A76" s="15" t="s">
        <v>34</v>
      </c>
      <c r="B76" s="16" t="s">
        <v>32</v>
      </c>
      <c r="C76" s="30" t="s">
        <v>35</v>
      </c>
      <c r="D76" s="16"/>
    </row>
    <row r="77" spans="1:6" x14ac:dyDescent="0.25">
      <c r="A77" s="15"/>
      <c r="B77" s="20"/>
      <c r="C77" s="26" t="s">
        <v>17</v>
      </c>
      <c r="D77" s="22">
        <f>SUM(D78:D78)</f>
        <v>540</v>
      </c>
    </row>
    <row r="78" spans="1:6" x14ac:dyDescent="0.25">
      <c r="A78" s="18">
        <v>2300</v>
      </c>
      <c r="B78" s="24"/>
      <c r="C78" s="24" t="s">
        <v>29</v>
      </c>
      <c r="D78" s="18">
        <v>540</v>
      </c>
    </row>
    <row r="79" spans="1:6" ht="31.5" x14ac:dyDescent="0.25">
      <c r="A79" s="15" t="s">
        <v>23</v>
      </c>
      <c r="B79" s="16" t="s">
        <v>8</v>
      </c>
      <c r="C79" s="30" t="s">
        <v>36</v>
      </c>
      <c r="D79" s="16"/>
    </row>
    <row r="80" spans="1:6" x14ac:dyDescent="0.25">
      <c r="A80" s="15"/>
      <c r="B80" s="20"/>
      <c r="C80" s="26" t="s">
        <v>17</v>
      </c>
      <c r="D80" s="22">
        <f>SUM(D81:D81)</f>
        <v>1430</v>
      </c>
    </row>
    <row r="81" spans="1:5" x14ac:dyDescent="0.25">
      <c r="A81" s="15">
        <v>3200</v>
      </c>
      <c r="B81" s="20"/>
      <c r="C81" s="26" t="s">
        <v>27</v>
      </c>
      <c r="D81" s="22">
        <v>1430</v>
      </c>
    </row>
    <row r="82" spans="1:5" ht="60" x14ac:dyDescent="0.25">
      <c r="A82" s="15" t="s">
        <v>34</v>
      </c>
      <c r="B82" s="16" t="s">
        <v>8</v>
      </c>
      <c r="C82" s="25" t="s">
        <v>46</v>
      </c>
      <c r="D82" s="16"/>
    </row>
    <row r="83" spans="1:5" x14ac:dyDescent="0.25">
      <c r="A83" s="15"/>
      <c r="B83" s="20"/>
      <c r="C83" s="26" t="s">
        <v>17</v>
      </c>
      <c r="D83" s="22">
        <f>SUM(D84:D84)</f>
        <v>10858</v>
      </c>
      <c r="E83" t="s">
        <v>48</v>
      </c>
    </row>
    <row r="84" spans="1:5" x14ac:dyDescent="0.25">
      <c r="A84" s="18">
        <v>5200</v>
      </c>
      <c r="B84" s="18"/>
      <c r="C84" s="27" t="s">
        <v>47</v>
      </c>
      <c r="D84" s="28">
        <v>10858</v>
      </c>
    </row>
    <row r="85" spans="1:5" ht="31.5" x14ac:dyDescent="0.25">
      <c r="A85" s="15" t="s">
        <v>34</v>
      </c>
      <c r="B85" s="16" t="s">
        <v>8</v>
      </c>
      <c r="C85" s="30" t="s">
        <v>136</v>
      </c>
      <c r="D85" s="16"/>
    </row>
    <row r="86" spans="1:5" x14ac:dyDescent="0.25">
      <c r="A86" s="15"/>
      <c r="B86" s="20"/>
      <c r="C86" s="26" t="s">
        <v>17</v>
      </c>
      <c r="D86" s="22">
        <f>SUM(D87:D87)</f>
        <v>280</v>
      </c>
    </row>
    <row r="87" spans="1:5" x14ac:dyDescent="0.25">
      <c r="A87" s="15">
        <v>2200</v>
      </c>
      <c r="B87" s="20"/>
      <c r="C87" s="26" t="s">
        <v>24</v>
      </c>
      <c r="D87" s="22">
        <v>280</v>
      </c>
    </row>
    <row r="88" spans="1:5" ht="60" x14ac:dyDescent="0.25">
      <c r="A88" s="15" t="s">
        <v>20</v>
      </c>
      <c r="B88" s="16" t="s">
        <v>8</v>
      </c>
      <c r="C88" s="21" t="s">
        <v>50</v>
      </c>
      <c r="D88" s="16"/>
    </row>
    <row r="89" spans="1:5" x14ac:dyDescent="0.25">
      <c r="A89" s="15"/>
      <c r="B89" s="20"/>
      <c r="C89" s="26" t="s">
        <v>17</v>
      </c>
      <c r="D89" s="34">
        <f>SUM(D90)</f>
        <v>42556</v>
      </c>
    </row>
    <row r="90" spans="1:5" x14ac:dyDescent="0.25">
      <c r="A90" s="35">
        <v>5200</v>
      </c>
      <c r="B90" s="36"/>
      <c r="C90" s="37" t="s">
        <v>47</v>
      </c>
      <c r="D90" s="18">
        <v>42556</v>
      </c>
    </row>
    <row r="91" spans="1:5" ht="26.25" x14ac:dyDescent="0.25">
      <c r="A91" s="40" t="s">
        <v>70</v>
      </c>
      <c r="B91" s="16" t="s">
        <v>71</v>
      </c>
      <c r="C91" s="17" t="s">
        <v>72</v>
      </c>
      <c r="D91" s="18"/>
      <c r="E91" s="19"/>
    </row>
    <row r="92" spans="1:5" x14ac:dyDescent="0.25">
      <c r="A92" s="15"/>
      <c r="B92" s="20"/>
      <c r="C92" s="26" t="s">
        <v>17</v>
      </c>
      <c r="D92" s="22">
        <f>SUM(D93:D93)</f>
        <v>2700</v>
      </c>
      <c r="E92" s="19"/>
    </row>
    <row r="93" spans="1:5" x14ac:dyDescent="0.25">
      <c r="A93" s="18">
        <v>6000</v>
      </c>
      <c r="B93" s="24"/>
      <c r="C93" s="24" t="s">
        <v>73</v>
      </c>
      <c r="D93" s="18">
        <v>2700</v>
      </c>
      <c r="E93" s="19"/>
    </row>
    <row r="94" spans="1:5" ht="26.25" x14ac:dyDescent="0.25">
      <c r="A94" s="40" t="s">
        <v>70</v>
      </c>
      <c r="B94" s="16" t="s">
        <v>74</v>
      </c>
      <c r="C94" s="17" t="s">
        <v>72</v>
      </c>
      <c r="D94" s="18"/>
      <c r="E94" s="19"/>
    </row>
    <row r="95" spans="1:5" x14ac:dyDescent="0.25">
      <c r="A95" s="15"/>
      <c r="B95" s="20"/>
      <c r="C95" s="26" t="s">
        <v>17</v>
      </c>
      <c r="D95" s="22">
        <f>SUM(D96:D96)</f>
        <v>1000</v>
      </c>
      <c r="E95" s="19"/>
    </row>
    <row r="96" spans="1:5" x14ac:dyDescent="0.25">
      <c r="A96" s="18">
        <v>6000</v>
      </c>
      <c r="B96" s="24"/>
      <c r="C96" s="24" t="s">
        <v>73</v>
      </c>
      <c r="D96" s="18">
        <v>1000</v>
      </c>
      <c r="E96" s="19"/>
    </row>
    <row r="97" spans="1:5" ht="26.25" x14ac:dyDescent="0.25">
      <c r="A97" s="40" t="s">
        <v>70</v>
      </c>
      <c r="B97" s="16" t="s">
        <v>58</v>
      </c>
      <c r="C97" s="17" t="s">
        <v>72</v>
      </c>
      <c r="D97" s="18"/>
      <c r="E97" s="19"/>
    </row>
    <row r="98" spans="1:5" x14ac:dyDescent="0.25">
      <c r="A98" s="15"/>
      <c r="B98" s="20"/>
      <c r="C98" s="26" t="s">
        <v>17</v>
      </c>
      <c r="D98" s="22">
        <f>SUM(D99:D99)</f>
        <v>5400</v>
      </c>
      <c r="E98" s="19"/>
    </row>
    <row r="99" spans="1:5" x14ac:dyDescent="0.25">
      <c r="A99" s="18">
        <v>6000</v>
      </c>
      <c r="B99" s="24"/>
      <c r="C99" s="24" t="s">
        <v>73</v>
      </c>
      <c r="D99" s="18">
        <v>5400</v>
      </c>
      <c r="E99" s="19"/>
    </row>
    <row r="100" spans="1:5" ht="26.25" x14ac:dyDescent="0.25">
      <c r="A100" s="40" t="s">
        <v>70</v>
      </c>
      <c r="B100" s="16" t="s">
        <v>49</v>
      </c>
      <c r="C100" s="17" t="s">
        <v>72</v>
      </c>
      <c r="D100" s="18"/>
      <c r="E100" s="19"/>
    </row>
    <row r="101" spans="1:5" x14ac:dyDescent="0.25">
      <c r="A101" s="15"/>
      <c r="B101" s="20"/>
      <c r="C101" s="26" t="s">
        <v>17</v>
      </c>
      <c r="D101" s="22">
        <f>SUM(D102:D102)</f>
        <v>8400</v>
      </c>
      <c r="E101" s="19"/>
    </row>
    <row r="102" spans="1:5" x14ac:dyDescent="0.25">
      <c r="A102" s="18">
        <v>6000</v>
      </c>
      <c r="B102" s="24"/>
      <c r="C102" s="24" t="s">
        <v>73</v>
      </c>
      <c r="D102" s="18">
        <v>8400</v>
      </c>
      <c r="E102" s="19"/>
    </row>
    <row r="103" spans="1:5" ht="26.25" x14ac:dyDescent="0.25">
      <c r="A103" s="40" t="s">
        <v>70</v>
      </c>
      <c r="B103" s="16" t="s">
        <v>75</v>
      </c>
      <c r="C103" s="17" t="s">
        <v>72</v>
      </c>
      <c r="D103" s="18"/>
      <c r="E103" s="19"/>
    </row>
    <row r="104" spans="1:5" x14ac:dyDescent="0.25">
      <c r="A104" s="15"/>
      <c r="B104" s="20"/>
      <c r="C104" s="26" t="s">
        <v>17</v>
      </c>
      <c r="D104" s="22">
        <f>SUM(D105:D105)</f>
        <v>7950</v>
      </c>
      <c r="E104" s="19"/>
    </row>
    <row r="105" spans="1:5" x14ac:dyDescent="0.25">
      <c r="A105" s="18">
        <v>6000</v>
      </c>
      <c r="B105" s="24"/>
      <c r="C105" s="24" t="s">
        <v>73</v>
      </c>
      <c r="D105" s="18">
        <v>7950</v>
      </c>
      <c r="E105" s="19"/>
    </row>
    <row r="106" spans="1:5" ht="26.25" x14ac:dyDescent="0.25">
      <c r="A106" s="40" t="s">
        <v>70</v>
      </c>
      <c r="B106" s="16" t="s">
        <v>76</v>
      </c>
      <c r="C106" s="17" t="s">
        <v>72</v>
      </c>
      <c r="D106" s="18"/>
      <c r="E106" s="19"/>
    </row>
    <row r="107" spans="1:5" x14ac:dyDescent="0.25">
      <c r="A107" s="15"/>
      <c r="B107" s="20"/>
      <c r="C107" s="26" t="s">
        <v>17</v>
      </c>
      <c r="D107" s="22">
        <f>SUM(D108:D108)</f>
        <v>950</v>
      </c>
      <c r="E107" s="19"/>
    </row>
    <row r="108" spans="1:5" x14ac:dyDescent="0.25">
      <c r="A108" s="18">
        <v>6000</v>
      </c>
      <c r="B108" s="24"/>
      <c r="C108" s="24" t="s">
        <v>73</v>
      </c>
      <c r="D108" s="18">
        <v>950</v>
      </c>
      <c r="E108" s="19"/>
    </row>
    <row r="109" spans="1:5" ht="26.25" x14ac:dyDescent="0.25">
      <c r="A109" s="40" t="s">
        <v>70</v>
      </c>
      <c r="B109" s="16" t="s">
        <v>77</v>
      </c>
      <c r="C109" s="17" t="s">
        <v>72</v>
      </c>
      <c r="D109" s="18"/>
      <c r="E109" s="19"/>
    </row>
    <row r="110" spans="1:5" x14ac:dyDescent="0.25">
      <c r="A110" s="15"/>
      <c r="B110" s="20"/>
      <c r="C110" s="26" t="s">
        <v>17</v>
      </c>
      <c r="D110" s="22">
        <f>SUM(D111:D111)</f>
        <v>3950</v>
      </c>
      <c r="E110" s="19"/>
    </row>
    <row r="111" spans="1:5" x14ac:dyDescent="0.25">
      <c r="A111" s="18">
        <v>6000</v>
      </c>
      <c r="B111" s="24"/>
      <c r="C111" s="24" t="s">
        <v>73</v>
      </c>
      <c r="D111" s="18">
        <v>3950</v>
      </c>
      <c r="E111" s="19"/>
    </row>
    <row r="112" spans="1:5" ht="26.25" x14ac:dyDescent="0.25">
      <c r="A112" s="40" t="s">
        <v>70</v>
      </c>
      <c r="B112" s="16" t="s">
        <v>78</v>
      </c>
      <c r="C112" s="17" t="s">
        <v>72</v>
      </c>
      <c r="D112" s="18"/>
      <c r="E112" s="19"/>
    </row>
    <row r="113" spans="1:5" x14ac:dyDescent="0.25">
      <c r="A113" s="15"/>
      <c r="B113" s="20"/>
      <c r="C113" s="26" t="s">
        <v>17</v>
      </c>
      <c r="D113" s="22">
        <f>SUM(D114:D114)</f>
        <v>2000</v>
      </c>
      <c r="E113" s="19"/>
    </row>
    <row r="114" spans="1:5" x14ac:dyDescent="0.25">
      <c r="A114" s="18">
        <v>6000</v>
      </c>
      <c r="B114" s="24"/>
      <c r="C114" s="24" t="s">
        <v>73</v>
      </c>
      <c r="D114" s="18">
        <v>2000</v>
      </c>
      <c r="E114" s="19"/>
    </row>
    <row r="115" spans="1:5" ht="26.25" x14ac:dyDescent="0.25">
      <c r="A115" s="40" t="s">
        <v>70</v>
      </c>
      <c r="B115" s="16" t="s">
        <v>79</v>
      </c>
      <c r="C115" s="17" t="s">
        <v>72</v>
      </c>
      <c r="D115" s="18"/>
      <c r="E115" s="19"/>
    </row>
    <row r="116" spans="1:5" x14ac:dyDescent="0.25">
      <c r="A116" s="15"/>
      <c r="B116" s="20"/>
      <c r="C116" s="26" t="s">
        <v>17</v>
      </c>
      <c r="D116" s="22">
        <f>SUM(D117:D117)</f>
        <v>7120</v>
      </c>
      <c r="E116" s="19"/>
    </row>
    <row r="117" spans="1:5" x14ac:dyDescent="0.25">
      <c r="A117" s="18">
        <v>6000</v>
      </c>
      <c r="B117" s="24"/>
      <c r="C117" s="24" t="s">
        <v>73</v>
      </c>
      <c r="D117" s="18">
        <v>7120</v>
      </c>
      <c r="E117" s="19"/>
    </row>
    <row r="118" spans="1:5" ht="26.25" x14ac:dyDescent="0.25">
      <c r="A118" s="40" t="s">
        <v>70</v>
      </c>
      <c r="B118" s="16" t="s">
        <v>80</v>
      </c>
      <c r="C118" s="17" t="s">
        <v>72</v>
      </c>
      <c r="D118" s="18"/>
      <c r="E118" s="19"/>
    </row>
    <row r="119" spans="1:5" x14ac:dyDescent="0.25">
      <c r="A119" s="15"/>
      <c r="B119" s="20"/>
      <c r="C119" s="26" t="s">
        <v>17</v>
      </c>
      <c r="D119" s="22">
        <f>SUM(D120:D120)</f>
        <v>3880</v>
      </c>
      <c r="E119" s="19"/>
    </row>
    <row r="120" spans="1:5" x14ac:dyDescent="0.25">
      <c r="A120" s="18">
        <v>6000</v>
      </c>
      <c r="B120" s="24"/>
      <c r="C120" s="24" t="s">
        <v>73</v>
      </c>
      <c r="D120" s="18">
        <v>3880</v>
      </c>
      <c r="E120" s="19"/>
    </row>
    <row r="121" spans="1:5" ht="26.25" x14ac:dyDescent="0.25">
      <c r="A121" s="40" t="s">
        <v>70</v>
      </c>
      <c r="B121" s="16" t="s">
        <v>83</v>
      </c>
      <c r="C121" s="17" t="s">
        <v>72</v>
      </c>
      <c r="D121" s="18"/>
      <c r="E121" s="19"/>
    </row>
    <row r="122" spans="1:5" x14ac:dyDescent="0.25">
      <c r="A122" s="15"/>
      <c r="B122" s="20"/>
      <c r="C122" s="26" t="s">
        <v>17</v>
      </c>
      <c r="D122" s="22">
        <f>SUM(D123:D123)</f>
        <v>1000</v>
      </c>
      <c r="E122" s="19"/>
    </row>
    <row r="123" spans="1:5" x14ac:dyDescent="0.25">
      <c r="A123" s="18">
        <v>6000</v>
      </c>
      <c r="B123" s="24"/>
      <c r="C123" s="24" t="s">
        <v>73</v>
      </c>
      <c r="D123" s="18">
        <v>1000</v>
      </c>
      <c r="E123" s="19"/>
    </row>
    <row r="124" spans="1:5" ht="15.75" x14ac:dyDescent="0.25">
      <c r="A124" s="15" t="s">
        <v>86</v>
      </c>
      <c r="B124" s="16" t="s">
        <v>81</v>
      </c>
      <c r="C124" s="30" t="s">
        <v>87</v>
      </c>
      <c r="D124" s="16"/>
    </row>
    <row r="125" spans="1:5" x14ac:dyDescent="0.25">
      <c r="A125" s="15"/>
      <c r="B125" s="20"/>
      <c r="C125" s="26" t="s">
        <v>17</v>
      </c>
      <c r="D125" s="22">
        <f>SUM(D126:D126)</f>
        <v>157</v>
      </c>
    </row>
    <row r="126" spans="1:5" x14ac:dyDescent="0.25">
      <c r="A126" s="18">
        <v>2300</v>
      </c>
      <c r="B126" s="24"/>
      <c r="C126" s="24" t="s">
        <v>29</v>
      </c>
      <c r="D126" s="18">
        <v>157</v>
      </c>
    </row>
    <row r="127" spans="1:5" ht="15.75" x14ac:dyDescent="0.25">
      <c r="A127" s="15" t="s">
        <v>86</v>
      </c>
      <c r="B127" s="16" t="s">
        <v>82</v>
      </c>
      <c r="C127" s="30" t="s">
        <v>87</v>
      </c>
      <c r="D127" s="16"/>
    </row>
    <row r="128" spans="1:5" x14ac:dyDescent="0.25">
      <c r="A128" s="15"/>
      <c r="B128" s="20"/>
      <c r="C128" s="26" t="s">
        <v>17</v>
      </c>
      <c r="D128" s="22">
        <f>SUM(D129:D129)</f>
        <v>3939</v>
      </c>
    </row>
    <row r="129" spans="1:6" x14ac:dyDescent="0.25">
      <c r="A129" s="18">
        <v>2300</v>
      </c>
      <c r="B129" s="24"/>
      <c r="C129" s="24" t="s">
        <v>29</v>
      </c>
      <c r="D129" s="18">
        <v>3939</v>
      </c>
    </row>
    <row r="130" spans="1:6" ht="31.5" x14ac:dyDescent="0.25">
      <c r="A130" s="15" t="s">
        <v>109</v>
      </c>
      <c r="B130" s="26" t="s">
        <v>49</v>
      </c>
      <c r="C130" s="30" t="s">
        <v>110</v>
      </c>
      <c r="D130" s="16"/>
    </row>
    <row r="131" spans="1:6" x14ac:dyDescent="0.25">
      <c r="A131" s="15"/>
      <c r="B131" s="16"/>
      <c r="C131" s="43" t="s">
        <v>106</v>
      </c>
      <c r="D131" s="44">
        <f>SUM(D132:D133)</f>
        <v>1896</v>
      </c>
      <c r="E131" t="s">
        <v>112</v>
      </c>
      <c r="F131">
        <v>1106</v>
      </c>
    </row>
    <row r="132" spans="1:6" x14ac:dyDescent="0.25">
      <c r="A132" s="15">
        <v>1100</v>
      </c>
      <c r="B132" s="16"/>
      <c r="C132" s="43" t="s">
        <v>107</v>
      </c>
      <c r="D132" s="45">
        <v>1494</v>
      </c>
    </row>
    <row r="133" spans="1:6" x14ac:dyDescent="0.25">
      <c r="A133" s="18">
        <v>1200</v>
      </c>
      <c r="B133" s="24"/>
      <c r="C133" s="24" t="s">
        <v>111</v>
      </c>
      <c r="D133" s="18">
        <v>402</v>
      </c>
    </row>
    <row r="134" spans="1:6" ht="15.75" x14ac:dyDescent="0.25">
      <c r="A134" s="15" t="s">
        <v>89</v>
      </c>
      <c r="B134" s="26" t="s">
        <v>49</v>
      </c>
      <c r="C134" s="30" t="s">
        <v>113</v>
      </c>
      <c r="D134" s="16"/>
    </row>
    <row r="135" spans="1:6" x14ac:dyDescent="0.25">
      <c r="A135" s="15"/>
      <c r="B135" s="16"/>
      <c r="C135" s="43" t="s">
        <v>106</v>
      </c>
      <c r="D135" s="44">
        <f>SUM(D136:D136)</f>
        <v>6656</v>
      </c>
      <c r="E135" t="s">
        <v>48</v>
      </c>
    </row>
    <row r="136" spans="1:6" x14ac:dyDescent="0.25">
      <c r="A136" s="15">
        <v>2200</v>
      </c>
      <c r="B136" s="16"/>
      <c r="C136" s="43" t="s">
        <v>24</v>
      </c>
      <c r="D136" s="45">
        <v>6656</v>
      </c>
      <c r="E136" t="s">
        <v>114</v>
      </c>
    </row>
    <row r="137" spans="1:6" ht="15.75" x14ac:dyDescent="0.25">
      <c r="A137" s="15" t="s">
        <v>116</v>
      </c>
      <c r="B137" s="26" t="s">
        <v>49</v>
      </c>
      <c r="C137" s="30" t="s">
        <v>117</v>
      </c>
      <c r="D137" s="16"/>
    </row>
    <row r="138" spans="1:6" x14ac:dyDescent="0.25">
      <c r="A138" s="15"/>
      <c r="B138" s="16"/>
      <c r="C138" s="43" t="s">
        <v>106</v>
      </c>
      <c r="D138" s="44">
        <f>SUM(D139:D141)</f>
        <v>4000</v>
      </c>
      <c r="E138" t="s">
        <v>48</v>
      </c>
    </row>
    <row r="139" spans="1:6" x14ac:dyDescent="0.25">
      <c r="A139" s="18">
        <v>2200</v>
      </c>
      <c r="B139" s="24"/>
      <c r="C139" s="24" t="s">
        <v>24</v>
      </c>
      <c r="D139" s="18">
        <v>500</v>
      </c>
      <c r="E139" t="s">
        <v>118</v>
      </c>
    </row>
    <row r="140" spans="1:6" x14ac:dyDescent="0.25">
      <c r="A140" s="18">
        <v>2300</v>
      </c>
      <c r="B140" s="24"/>
      <c r="C140" s="24" t="s">
        <v>108</v>
      </c>
      <c r="D140" s="18">
        <v>500</v>
      </c>
      <c r="E140" t="s">
        <v>119</v>
      </c>
    </row>
    <row r="141" spans="1:6" x14ac:dyDescent="0.25">
      <c r="A141" s="18">
        <v>5200</v>
      </c>
      <c r="B141" s="24"/>
      <c r="C141" s="24" t="s">
        <v>115</v>
      </c>
      <c r="D141" s="18">
        <v>3000</v>
      </c>
      <c r="E141" t="s">
        <v>120</v>
      </c>
    </row>
    <row r="142" spans="1:6" ht="15.75" x14ac:dyDescent="0.25">
      <c r="A142" s="15" t="s">
        <v>67</v>
      </c>
      <c r="B142" s="26" t="s">
        <v>58</v>
      </c>
      <c r="C142" s="30" t="s">
        <v>95</v>
      </c>
      <c r="D142" s="16"/>
    </row>
    <row r="143" spans="1:6" ht="30" x14ac:dyDescent="0.25">
      <c r="A143" s="15"/>
      <c r="B143" s="16"/>
      <c r="C143" s="43" t="s">
        <v>106</v>
      </c>
      <c r="D143" s="44">
        <f>SUM(D144:D145)</f>
        <v>4570</v>
      </c>
      <c r="E143" s="32" t="s">
        <v>121</v>
      </c>
    </row>
    <row r="144" spans="1:6" x14ac:dyDescent="0.25">
      <c r="A144" s="15">
        <v>1100</v>
      </c>
      <c r="B144" s="16"/>
      <c r="C144" s="43" t="s">
        <v>107</v>
      </c>
      <c r="D144" s="45">
        <v>3683</v>
      </c>
    </row>
    <row r="145" spans="1:5" x14ac:dyDescent="0.25">
      <c r="A145" s="18">
        <v>1200</v>
      </c>
      <c r="B145" s="24"/>
      <c r="C145" s="24" t="s">
        <v>111</v>
      </c>
      <c r="D145" s="18">
        <v>887</v>
      </c>
    </row>
    <row r="146" spans="1:5" ht="15.75" x14ac:dyDescent="0.25">
      <c r="A146" s="15" t="s">
        <v>20</v>
      </c>
      <c r="B146" s="26" t="s">
        <v>58</v>
      </c>
      <c r="C146" s="30" t="s">
        <v>97</v>
      </c>
      <c r="D146" s="16"/>
    </row>
    <row r="147" spans="1:5" x14ac:dyDescent="0.25">
      <c r="A147" s="15"/>
      <c r="B147" s="16"/>
      <c r="C147" s="43" t="s">
        <v>106</v>
      </c>
      <c r="D147" s="44">
        <f>SUM(D148:D148)</f>
        <v>1600</v>
      </c>
      <c r="E147" t="s">
        <v>48</v>
      </c>
    </row>
    <row r="148" spans="1:5" x14ac:dyDescent="0.25">
      <c r="A148" s="15">
        <v>2200</v>
      </c>
      <c r="B148" s="16"/>
      <c r="C148" s="43" t="s">
        <v>24</v>
      </c>
      <c r="D148" s="45">
        <v>1600</v>
      </c>
      <c r="E148" t="s">
        <v>123</v>
      </c>
    </row>
    <row r="149" spans="1:5" x14ac:dyDescent="0.25">
      <c r="A149" s="65" t="s">
        <v>67</v>
      </c>
      <c r="B149" s="24" t="s">
        <v>74</v>
      </c>
      <c r="C149" s="4" t="s">
        <v>138</v>
      </c>
      <c r="D149" s="18"/>
      <c r="E149" s="62"/>
    </row>
    <row r="150" spans="1:5" x14ac:dyDescent="0.25">
      <c r="A150" s="18"/>
      <c r="B150" s="24"/>
      <c r="C150" s="24" t="s">
        <v>17</v>
      </c>
      <c r="D150" s="18">
        <f>SUM(D151,D152)</f>
        <v>2900</v>
      </c>
      <c r="E150" s="62" t="s">
        <v>48</v>
      </c>
    </row>
    <row r="151" spans="1:5" x14ac:dyDescent="0.25">
      <c r="A151" s="18">
        <v>2200</v>
      </c>
      <c r="B151" s="24"/>
      <c r="C151" s="24" t="s">
        <v>24</v>
      </c>
      <c r="D151" s="18">
        <v>1500</v>
      </c>
      <c r="E151" s="62" t="s">
        <v>139</v>
      </c>
    </row>
    <row r="152" spans="1:5" x14ac:dyDescent="0.25">
      <c r="A152" s="18">
        <v>2300</v>
      </c>
      <c r="B152" s="24"/>
      <c r="C152" s="24" t="s">
        <v>140</v>
      </c>
      <c r="D152" s="18">
        <v>1400</v>
      </c>
      <c r="E152" s="62" t="s">
        <v>141</v>
      </c>
    </row>
    <row r="153" spans="1:5" x14ac:dyDescent="0.25">
      <c r="A153" s="73" t="s">
        <v>142</v>
      </c>
      <c r="B153" s="24" t="s">
        <v>74</v>
      </c>
      <c r="C153" s="4" t="s">
        <v>143</v>
      </c>
      <c r="D153" s="18"/>
      <c r="E153" s="62"/>
    </row>
    <row r="154" spans="1:5" x14ac:dyDescent="0.25">
      <c r="A154" s="63"/>
      <c r="B154" s="24"/>
      <c r="C154" s="24" t="s">
        <v>17</v>
      </c>
      <c r="D154" s="18">
        <f>SUM(D155:D155)</f>
        <v>400</v>
      </c>
      <c r="E154" s="62" t="s">
        <v>48</v>
      </c>
    </row>
    <row r="155" spans="1:5" x14ac:dyDescent="0.25">
      <c r="A155" s="63">
        <v>2300</v>
      </c>
      <c r="B155" s="24"/>
      <c r="C155" s="24" t="s">
        <v>140</v>
      </c>
      <c r="D155" s="18">
        <v>400</v>
      </c>
      <c r="E155" s="62" t="s">
        <v>141</v>
      </c>
    </row>
    <row r="156" spans="1:5" x14ac:dyDescent="0.25">
      <c r="A156" s="73" t="s">
        <v>34</v>
      </c>
      <c r="B156" s="24" t="s">
        <v>74</v>
      </c>
      <c r="C156" s="4" t="s">
        <v>96</v>
      </c>
      <c r="D156" s="18"/>
      <c r="E156" s="62"/>
    </row>
    <row r="157" spans="1:5" x14ac:dyDescent="0.25">
      <c r="A157" s="63"/>
      <c r="B157" s="24"/>
      <c r="C157" s="24" t="s">
        <v>17</v>
      </c>
      <c r="D157" s="18">
        <f>SUM(D158:D159)</f>
        <v>5505</v>
      </c>
      <c r="E157" s="62" t="s">
        <v>48</v>
      </c>
    </row>
    <row r="158" spans="1:5" x14ac:dyDescent="0.25">
      <c r="A158" s="63">
        <v>2100</v>
      </c>
      <c r="B158" s="24"/>
      <c r="C158" s="24" t="s">
        <v>144</v>
      </c>
      <c r="D158" s="18">
        <v>60</v>
      </c>
      <c r="E158" s="62" t="s">
        <v>145</v>
      </c>
    </row>
    <row r="159" spans="1:5" x14ac:dyDescent="0.25">
      <c r="A159" s="63">
        <v>2200</v>
      </c>
      <c r="B159" s="24"/>
      <c r="C159" s="24" t="s">
        <v>24</v>
      </c>
      <c r="D159" s="18">
        <v>5445</v>
      </c>
      <c r="E159" s="62"/>
    </row>
    <row r="160" spans="1:5" x14ac:dyDescent="0.25">
      <c r="A160" s="15" t="s">
        <v>38</v>
      </c>
      <c r="B160" s="40" t="s">
        <v>74</v>
      </c>
      <c r="C160" s="64" t="s">
        <v>146</v>
      </c>
      <c r="D160" s="16"/>
    </row>
    <row r="161" spans="1:5" x14ac:dyDescent="0.25">
      <c r="A161" s="40"/>
      <c r="B161" s="24"/>
      <c r="C161" s="26" t="s">
        <v>17</v>
      </c>
      <c r="D161" s="18">
        <f>SUM(D162:D162)</f>
        <v>300</v>
      </c>
      <c r="E161" s="1" t="s">
        <v>48</v>
      </c>
    </row>
    <row r="162" spans="1:5" ht="26.25" x14ac:dyDescent="0.25">
      <c r="A162" s="40">
        <v>3200</v>
      </c>
      <c r="B162" s="24"/>
      <c r="C162" s="65" t="s">
        <v>147</v>
      </c>
      <c r="D162" s="18">
        <v>300</v>
      </c>
      <c r="E162" s="66" t="s">
        <v>148</v>
      </c>
    </row>
    <row r="163" spans="1:5" x14ac:dyDescent="0.25">
      <c r="A163" s="65" t="s">
        <v>89</v>
      </c>
      <c r="B163" s="24" t="s">
        <v>74</v>
      </c>
      <c r="C163" s="4" t="s">
        <v>149</v>
      </c>
      <c r="D163" s="16"/>
      <c r="E163" s="66"/>
    </row>
    <row r="164" spans="1:5" x14ac:dyDescent="0.25">
      <c r="A164" s="65"/>
      <c r="B164" s="24"/>
      <c r="C164" s="24" t="s">
        <v>17</v>
      </c>
      <c r="D164" s="16">
        <f>SUM(D165:D167)</f>
        <v>3800</v>
      </c>
      <c r="E164" s="66" t="s">
        <v>48</v>
      </c>
    </row>
    <row r="165" spans="1:5" x14ac:dyDescent="0.25">
      <c r="A165" s="65">
        <v>2200</v>
      </c>
      <c r="B165" s="24"/>
      <c r="C165" s="24" t="s">
        <v>24</v>
      </c>
      <c r="D165" s="16">
        <v>1300</v>
      </c>
      <c r="E165" s="66" t="s">
        <v>150</v>
      </c>
    </row>
    <row r="166" spans="1:5" x14ac:dyDescent="0.25">
      <c r="A166" s="18">
        <v>2300</v>
      </c>
      <c r="B166" s="24"/>
      <c r="C166" s="24" t="s">
        <v>140</v>
      </c>
      <c r="D166" s="16">
        <v>1700</v>
      </c>
      <c r="E166" s="66" t="s">
        <v>151</v>
      </c>
    </row>
    <row r="167" spans="1:5" ht="26.25" x14ac:dyDescent="0.25">
      <c r="A167" s="63">
        <v>5200</v>
      </c>
      <c r="B167" s="24"/>
      <c r="C167" s="24" t="s">
        <v>115</v>
      </c>
      <c r="D167" s="16">
        <v>800</v>
      </c>
      <c r="E167" s="66" t="s">
        <v>152</v>
      </c>
    </row>
    <row r="168" spans="1:5" x14ac:dyDescent="0.25">
      <c r="A168" s="15" t="s">
        <v>99</v>
      </c>
      <c r="B168" s="40" t="s">
        <v>74</v>
      </c>
      <c r="C168" s="17" t="s">
        <v>153</v>
      </c>
      <c r="D168" s="16"/>
    </row>
    <row r="169" spans="1:5" x14ac:dyDescent="0.25">
      <c r="A169" s="15"/>
      <c r="B169" s="74"/>
      <c r="C169" s="26" t="s">
        <v>17</v>
      </c>
      <c r="D169" s="22">
        <f>SUM(D170)</f>
        <v>7060</v>
      </c>
      <c r="E169" s="1" t="s">
        <v>48</v>
      </c>
    </row>
    <row r="170" spans="1:5" x14ac:dyDescent="0.25">
      <c r="A170" s="18">
        <v>5200</v>
      </c>
      <c r="B170" s="24"/>
      <c r="C170" s="24" t="s">
        <v>115</v>
      </c>
      <c r="D170" s="16">
        <v>7060</v>
      </c>
      <c r="E170" s="66" t="s">
        <v>154</v>
      </c>
    </row>
    <row r="171" spans="1:5" x14ac:dyDescent="0.25">
      <c r="A171" s="70" t="s">
        <v>163</v>
      </c>
      <c r="B171" s="43" t="s">
        <v>79</v>
      </c>
      <c r="C171" s="21" t="s">
        <v>164</v>
      </c>
      <c r="D171" s="44"/>
    </row>
    <row r="172" spans="1:5" x14ac:dyDescent="0.25">
      <c r="A172" s="71"/>
      <c r="B172" s="45"/>
      <c r="C172" s="44" t="s">
        <v>17</v>
      </c>
      <c r="D172" s="44">
        <v>1575</v>
      </c>
    </row>
    <row r="173" spans="1:5" x14ac:dyDescent="0.25">
      <c r="A173" s="71" t="s">
        <v>165</v>
      </c>
      <c r="B173" s="45"/>
      <c r="C173" s="45" t="s">
        <v>115</v>
      </c>
      <c r="D173" s="45">
        <v>1575</v>
      </c>
      <c r="E173" s="32" t="s">
        <v>166</v>
      </c>
    </row>
    <row r="174" spans="1:5" ht="30" x14ac:dyDescent="0.25">
      <c r="A174" s="70" t="s">
        <v>167</v>
      </c>
      <c r="B174" s="43" t="s">
        <v>79</v>
      </c>
      <c r="C174" s="21" t="s">
        <v>176</v>
      </c>
      <c r="D174" s="45"/>
      <c r="E174" s="32"/>
    </row>
    <row r="175" spans="1:5" x14ac:dyDescent="0.25">
      <c r="A175" s="71"/>
      <c r="B175" s="45"/>
      <c r="C175" s="44" t="s">
        <v>17</v>
      </c>
      <c r="D175" s="44">
        <v>645</v>
      </c>
      <c r="E175" s="32"/>
    </row>
    <row r="176" spans="1:5" ht="30" x14ac:dyDescent="0.25">
      <c r="A176" s="71" t="s">
        <v>168</v>
      </c>
      <c r="B176" s="45"/>
      <c r="C176" s="45" t="s">
        <v>24</v>
      </c>
      <c r="D176" s="45">
        <v>645</v>
      </c>
      <c r="E176" s="32" t="s">
        <v>169</v>
      </c>
    </row>
    <row r="177" spans="1:6" x14ac:dyDescent="0.25">
      <c r="A177" s="70" t="s">
        <v>170</v>
      </c>
      <c r="B177" s="43" t="s">
        <v>79</v>
      </c>
      <c r="C177" s="21" t="s">
        <v>171</v>
      </c>
      <c r="D177" s="44"/>
    </row>
    <row r="178" spans="1:6" x14ac:dyDescent="0.25">
      <c r="A178" s="70"/>
      <c r="B178" s="45"/>
      <c r="C178" s="44" t="s">
        <v>17</v>
      </c>
      <c r="D178" s="44">
        <v>575</v>
      </c>
    </row>
    <row r="179" spans="1:6" x14ac:dyDescent="0.25">
      <c r="A179" s="45">
        <v>5200</v>
      </c>
      <c r="B179" s="45"/>
      <c r="C179" s="26" t="s">
        <v>115</v>
      </c>
      <c r="D179" s="16">
        <v>575</v>
      </c>
      <c r="E179" s="32" t="s">
        <v>172</v>
      </c>
    </row>
    <row r="180" spans="1:6" x14ac:dyDescent="0.25">
      <c r="A180" s="70" t="s">
        <v>173</v>
      </c>
      <c r="B180" s="43" t="s">
        <v>79</v>
      </c>
      <c r="C180" s="21" t="s">
        <v>174</v>
      </c>
      <c r="D180" s="16"/>
    </row>
    <row r="181" spans="1:6" x14ac:dyDescent="0.25">
      <c r="A181" s="70"/>
      <c r="B181" s="45"/>
      <c r="C181" s="44" t="s">
        <v>17</v>
      </c>
      <c r="D181" s="44">
        <v>900</v>
      </c>
      <c r="E181" s="72"/>
    </row>
    <row r="182" spans="1:6" x14ac:dyDescent="0.25">
      <c r="A182" s="45">
        <v>2200</v>
      </c>
      <c r="B182" s="45"/>
      <c r="C182" s="16" t="s">
        <v>24</v>
      </c>
      <c r="D182" s="16">
        <v>900</v>
      </c>
      <c r="E182" t="s">
        <v>175</v>
      </c>
    </row>
    <row r="183" spans="1:6" x14ac:dyDescent="0.25">
      <c r="A183" s="69">
        <v>10200</v>
      </c>
      <c r="B183" s="43" t="s">
        <v>79</v>
      </c>
      <c r="C183" s="21" t="s">
        <v>117</v>
      </c>
      <c r="D183" s="16"/>
    </row>
    <row r="184" spans="1:6" x14ac:dyDescent="0.25">
      <c r="A184" s="45"/>
      <c r="B184" s="45"/>
      <c r="C184" s="44" t="s">
        <v>17</v>
      </c>
      <c r="D184" s="16">
        <v>1305</v>
      </c>
    </row>
    <row r="185" spans="1:6" x14ac:dyDescent="0.25">
      <c r="A185" s="45">
        <v>2200</v>
      </c>
      <c r="B185" s="45"/>
      <c r="C185" s="16" t="s">
        <v>24</v>
      </c>
      <c r="D185" s="16">
        <v>1305</v>
      </c>
      <c r="E185" t="s">
        <v>172</v>
      </c>
    </row>
    <row r="186" spans="1:6" x14ac:dyDescent="0.25">
      <c r="A186" s="76" t="s">
        <v>142</v>
      </c>
      <c r="B186" s="26" t="s">
        <v>75</v>
      </c>
      <c r="C186" s="77" t="s">
        <v>180</v>
      </c>
      <c r="D186" s="16"/>
      <c r="E186" s="61"/>
    </row>
    <row r="187" spans="1:6" x14ac:dyDescent="0.25">
      <c r="A187" s="15"/>
      <c r="B187" s="16"/>
      <c r="C187" s="43" t="s">
        <v>106</v>
      </c>
      <c r="D187" s="44">
        <f>D188</f>
        <v>415</v>
      </c>
      <c r="E187" s="79" t="s">
        <v>48</v>
      </c>
    </row>
    <row r="188" spans="1:6" ht="48.75" x14ac:dyDescent="0.25">
      <c r="A188" s="40">
        <v>6400</v>
      </c>
      <c r="B188" s="24"/>
      <c r="C188" s="24" t="s">
        <v>181</v>
      </c>
      <c r="D188" s="18">
        <v>415</v>
      </c>
      <c r="E188" s="80" t="s">
        <v>182</v>
      </c>
    </row>
    <row r="189" spans="1:6" ht="30" x14ac:dyDescent="0.25">
      <c r="A189" s="76" t="s">
        <v>183</v>
      </c>
      <c r="B189" s="26" t="s">
        <v>75</v>
      </c>
      <c r="C189" s="77" t="s">
        <v>184</v>
      </c>
      <c r="D189" s="16"/>
      <c r="E189" s="79"/>
    </row>
    <row r="190" spans="1:6" x14ac:dyDescent="0.25">
      <c r="A190" s="40"/>
      <c r="B190" s="24"/>
      <c r="C190" s="26" t="s">
        <v>17</v>
      </c>
      <c r="D190" s="78">
        <f>D191</f>
        <v>968</v>
      </c>
      <c r="E190" s="79" t="s">
        <v>48</v>
      </c>
      <c r="F190">
        <v>268</v>
      </c>
    </row>
    <row r="191" spans="1:6" ht="36.75" x14ac:dyDescent="0.25">
      <c r="A191" s="40">
        <v>2200</v>
      </c>
      <c r="B191" s="24"/>
      <c r="C191" s="26" t="s">
        <v>185</v>
      </c>
      <c r="D191" s="18">
        <v>968</v>
      </c>
      <c r="E191" s="80" t="s">
        <v>186</v>
      </c>
    </row>
    <row r="192" spans="1:6" x14ac:dyDescent="0.25">
      <c r="A192" s="76" t="s">
        <v>187</v>
      </c>
      <c r="B192" s="24" t="s">
        <v>75</v>
      </c>
      <c r="C192" s="77" t="s">
        <v>188</v>
      </c>
      <c r="D192" s="18"/>
      <c r="E192" s="80"/>
    </row>
    <row r="193" spans="1:5" x14ac:dyDescent="0.25">
      <c r="A193" s="40"/>
      <c r="B193" s="24"/>
      <c r="C193" s="26" t="s">
        <v>17</v>
      </c>
      <c r="D193" s="78">
        <f>D194+D195</f>
        <v>601</v>
      </c>
      <c r="E193" s="80" t="s">
        <v>48</v>
      </c>
    </row>
    <row r="194" spans="1:5" ht="36.75" x14ac:dyDescent="0.25">
      <c r="A194" s="40">
        <v>2200</v>
      </c>
      <c r="B194" s="24"/>
      <c r="C194" s="26" t="s">
        <v>189</v>
      </c>
      <c r="D194" s="18">
        <v>389</v>
      </c>
      <c r="E194" s="80" t="s">
        <v>190</v>
      </c>
    </row>
    <row r="195" spans="1:5" ht="36.75" x14ac:dyDescent="0.25">
      <c r="A195" s="40">
        <v>2200</v>
      </c>
      <c r="B195" s="24"/>
      <c r="C195" s="26" t="s">
        <v>191</v>
      </c>
      <c r="D195" s="18">
        <v>212</v>
      </c>
      <c r="E195" s="80" t="s">
        <v>192</v>
      </c>
    </row>
    <row r="196" spans="1:5" ht="31.5" x14ac:dyDescent="0.25">
      <c r="A196" s="15" t="s">
        <v>38</v>
      </c>
      <c r="B196" s="16" t="s">
        <v>8</v>
      </c>
      <c r="C196" s="30" t="s">
        <v>196</v>
      </c>
      <c r="D196" s="16"/>
      <c r="E196" s="80"/>
    </row>
    <row r="197" spans="1:5" x14ac:dyDescent="0.25">
      <c r="A197" s="15"/>
      <c r="B197" s="20"/>
      <c r="C197" s="26" t="s">
        <v>17</v>
      </c>
      <c r="D197" s="22">
        <f>SUM(D198:D198)</f>
        <v>125</v>
      </c>
      <c r="E197" s="80"/>
    </row>
    <row r="198" spans="1:5" x14ac:dyDescent="0.25">
      <c r="A198" s="15">
        <v>3200</v>
      </c>
      <c r="B198" s="20"/>
      <c r="C198" s="26" t="s">
        <v>27</v>
      </c>
      <c r="D198" s="22">
        <v>125</v>
      </c>
      <c r="E198" s="80"/>
    </row>
    <row r="199" spans="1:5" ht="90" x14ac:dyDescent="0.25">
      <c r="A199" s="15" t="s">
        <v>89</v>
      </c>
      <c r="B199" s="16" t="s">
        <v>8</v>
      </c>
      <c r="C199" s="21" t="s">
        <v>200</v>
      </c>
      <c r="D199" s="16"/>
      <c r="E199" s="62"/>
    </row>
    <row r="200" spans="1:5" x14ac:dyDescent="0.25">
      <c r="A200" s="15"/>
      <c r="B200" s="20"/>
      <c r="C200" s="26" t="s">
        <v>17</v>
      </c>
      <c r="D200" s="34">
        <f>SUM(D201)</f>
        <v>44093</v>
      </c>
      <c r="E200" s="62" t="s">
        <v>198</v>
      </c>
    </row>
    <row r="201" spans="1:5" x14ac:dyDescent="0.25">
      <c r="A201" s="35">
        <v>5200</v>
      </c>
      <c r="B201" s="36"/>
      <c r="C201" s="37" t="s">
        <v>47</v>
      </c>
      <c r="D201" s="84">
        <v>44093</v>
      </c>
      <c r="E201" s="62"/>
    </row>
    <row r="202" spans="1:5" ht="30" x14ac:dyDescent="0.25">
      <c r="A202" s="15" t="s">
        <v>34</v>
      </c>
      <c r="B202" s="16" t="s">
        <v>8</v>
      </c>
      <c r="C202" s="21" t="s">
        <v>201</v>
      </c>
      <c r="D202" s="16"/>
      <c r="E202" s="62"/>
    </row>
    <row r="203" spans="1:5" x14ac:dyDescent="0.25">
      <c r="A203" s="15"/>
      <c r="B203" s="20"/>
      <c r="C203" s="26" t="s">
        <v>17</v>
      </c>
      <c r="D203" s="34">
        <f>SUM(D204)</f>
        <v>2420</v>
      </c>
      <c r="E203" s="62" t="s">
        <v>202</v>
      </c>
    </row>
    <row r="204" spans="1:5" x14ac:dyDescent="0.25">
      <c r="A204" s="35">
        <v>5200</v>
      </c>
      <c r="B204" s="36"/>
      <c r="C204" s="37" t="s">
        <v>47</v>
      </c>
      <c r="D204" s="84">
        <v>2420</v>
      </c>
      <c r="E204" s="62"/>
    </row>
    <row r="205" spans="1:5" ht="31.5" x14ac:dyDescent="0.25">
      <c r="A205" s="15" t="s">
        <v>206</v>
      </c>
      <c r="B205" s="16" t="s">
        <v>32</v>
      </c>
      <c r="C205" s="30" t="s">
        <v>207</v>
      </c>
      <c r="D205" s="16"/>
      <c r="E205" s="62"/>
    </row>
    <row r="206" spans="1:5" x14ac:dyDescent="0.25">
      <c r="A206" s="15"/>
      <c r="B206" s="20"/>
      <c r="C206" s="26" t="s">
        <v>17</v>
      </c>
      <c r="D206" s="22">
        <f>SUM(D207:D207)</f>
        <v>973</v>
      </c>
      <c r="E206" s="62" t="s">
        <v>48</v>
      </c>
    </row>
    <row r="207" spans="1:5" x14ac:dyDescent="0.25">
      <c r="A207" s="15">
        <v>2200</v>
      </c>
      <c r="B207" s="20"/>
      <c r="C207" s="26" t="s">
        <v>24</v>
      </c>
      <c r="D207" s="22">
        <v>973</v>
      </c>
      <c r="E207" s="62" t="s">
        <v>208</v>
      </c>
    </row>
    <row r="208" spans="1:5" ht="38.25" x14ac:dyDescent="0.25">
      <c r="A208" s="89" t="s">
        <v>142</v>
      </c>
      <c r="B208" s="7" t="s">
        <v>8</v>
      </c>
      <c r="C208" s="4" t="s">
        <v>211</v>
      </c>
      <c r="D208" s="18"/>
      <c r="E208" s="62"/>
    </row>
    <row r="209" spans="1:6" x14ac:dyDescent="0.25">
      <c r="A209" s="18"/>
      <c r="B209" s="24"/>
      <c r="C209" s="81" t="s">
        <v>17</v>
      </c>
      <c r="D209" s="78">
        <f>SUM(D210:D211)</f>
        <v>3829</v>
      </c>
      <c r="E209" s="62"/>
    </row>
    <row r="210" spans="1:6" x14ac:dyDescent="0.25">
      <c r="A210" s="15">
        <v>1100</v>
      </c>
      <c r="B210" s="20"/>
      <c r="C210" s="24" t="s">
        <v>107</v>
      </c>
      <c r="D210" s="18">
        <v>3086</v>
      </c>
      <c r="E210" s="62"/>
    </row>
    <row r="211" spans="1:6" x14ac:dyDescent="0.25">
      <c r="A211" s="15">
        <v>1200</v>
      </c>
      <c r="B211" s="20"/>
      <c r="C211" s="24" t="s">
        <v>212</v>
      </c>
      <c r="D211" s="18">
        <v>743</v>
      </c>
      <c r="E211" s="62"/>
    </row>
    <row r="212" spans="1:6" x14ac:dyDescent="0.25">
      <c r="A212" s="90" t="s">
        <v>70</v>
      </c>
      <c r="B212" s="91" t="s">
        <v>8</v>
      </c>
      <c r="C212" s="92" t="s">
        <v>214</v>
      </c>
      <c r="D212" s="93"/>
      <c r="E212" s="32"/>
    </row>
    <row r="213" spans="1:6" x14ac:dyDescent="0.25">
      <c r="A213" s="94"/>
      <c r="B213" s="94"/>
      <c r="C213" s="95" t="s">
        <v>17</v>
      </c>
      <c r="D213" s="96">
        <f>SUM(D214:D214)</f>
        <v>1903</v>
      </c>
      <c r="E213" s="32"/>
    </row>
    <row r="214" spans="1:6" x14ac:dyDescent="0.25">
      <c r="A214" s="94">
        <v>6200</v>
      </c>
      <c r="B214" s="94"/>
      <c r="C214" s="94" t="s">
        <v>215</v>
      </c>
      <c r="D214" s="93">
        <v>1903</v>
      </c>
      <c r="E214" s="130" t="s">
        <v>216</v>
      </c>
      <c r="F214" s="131"/>
    </row>
    <row r="215" spans="1:6" ht="29.25" x14ac:dyDescent="0.25">
      <c r="A215" s="90" t="s">
        <v>67</v>
      </c>
      <c r="B215" s="91" t="s">
        <v>8</v>
      </c>
      <c r="C215" s="92" t="s">
        <v>218</v>
      </c>
      <c r="D215" s="93"/>
      <c r="E215" s="87"/>
      <c r="F215" s="87"/>
    </row>
    <row r="216" spans="1:6" x14ac:dyDescent="0.25">
      <c r="A216" s="94"/>
      <c r="B216" s="94"/>
      <c r="C216" s="95" t="s">
        <v>17</v>
      </c>
      <c r="D216" s="96">
        <f>SUM(D217:D217)</f>
        <v>1926</v>
      </c>
      <c r="E216" s="87"/>
      <c r="F216" s="87"/>
    </row>
    <row r="217" spans="1:6" ht="30" x14ac:dyDescent="0.25">
      <c r="A217" s="94">
        <v>1200</v>
      </c>
      <c r="B217" s="94"/>
      <c r="C217" s="97" t="s">
        <v>219</v>
      </c>
      <c r="D217" s="93">
        <v>1926</v>
      </c>
      <c r="E217" s="87"/>
      <c r="F217" s="87"/>
    </row>
    <row r="218" spans="1:6" ht="30" x14ac:dyDescent="0.25">
      <c r="A218" s="15" t="s">
        <v>23</v>
      </c>
      <c r="B218" s="16" t="s">
        <v>8</v>
      </c>
      <c r="C218" s="21" t="s">
        <v>223</v>
      </c>
      <c r="D218" s="16"/>
      <c r="E218" s="87"/>
      <c r="F218" s="87"/>
    </row>
    <row r="219" spans="1:6" x14ac:dyDescent="0.25">
      <c r="A219" s="15"/>
      <c r="B219" s="20"/>
      <c r="C219" s="26" t="s">
        <v>17</v>
      </c>
      <c r="D219" s="34">
        <f>SUM(D220)</f>
        <v>2167</v>
      </c>
      <c r="E219" s="87"/>
      <c r="F219" s="87"/>
    </row>
    <row r="220" spans="1:6" x14ac:dyDescent="0.25">
      <c r="A220" s="35">
        <v>5200</v>
      </c>
      <c r="B220" s="36"/>
      <c r="C220" s="37" t="s">
        <v>115</v>
      </c>
      <c r="D220" s="84">
        <v>2167</v>
      </c>
      <c r="E220" s="87"/>
      <c r="F220" s="87"/>
    </row>
    <row r="221" spans="1:6" ht="60" x14ac:dyDescent="0.25">
      <c r="A221" s="15" t="s">
        <v>142</v>
      </c>
      <c r="B221" s="16" t="s">
        <v>8</v>
      </c>
      <c r="C221" s="21" t="s">
        <v>224</v>
      </c>
      <c r="D221" s="16"/>
      <c r="E221" s="87"/>
      <c r="F221" s="87"/>
    </row>
    <row r="222" spans="1:6" x14ac:dyDescent="0.25">
      <c r="A222" s="15"/>
      <c r="B222" s="20"/>
      <c r="C222" s="26" t="s">
        <v>17</v>
      </c>
      <c r="D222" s="34">
        <f>SUM(D223)</f>
        <v>1107</v>
      </c>
      <c r="E222" s="87"/>
      <c r="F222" s="87"/>
    </row>
    <row r="223" spans="1:6" x14ac:dyDescent="0.25">
      <c r="A223" s="35">
        <v>5200</v>
      </c>
      <c r="B223" s="36"/>
      <c r="C223" s="37" t="s">
        <v>47</v>
      </c>
      <c r="D223" s="84">
        <v>1107</v>
      </c>
      <c r="E223" s="87"/>
      <c r="F223" s="87"/>
    </row>
    <row r="224" spans="1:6" x14ac:dyDescent="0.25">
      <c r="A224" s="89" t="s">
        <v>34</v>
      </c>
      <c r="B224" s="7" t="s">
        <v>32</v>
      </c>
      <c r="C224" s="4" t="s">
        <v>240</v>
      </c>
      <c r="D224" s="18"/>
      <c r="E224" s="87"/>
      <c r="F224" s="87"/>
    </row>
    <row r="225" spans="1:6" x14ac:dyDescent="0.25">
      <c r="A225" s="18"/>
      <c r="B225" s="24"/>
      <c r="C225" s="81" t="s">
        <v>17</v>
      </c>
      <c r="D225" s="78">
        <f>SUM(D226:D230)</f>
        <v>4721</v>
      </c>
      <c r="E225" s="87"/>
      <c r="F225" s="87"/>
    </row>
    <row r="226" spans="1:6" x14ac:dyDescent="0.25">
      <c r="A226" s="15">
        <v>1100</v>
      </c>
      <c r="B226" s="20"/>
      <c r="C226" s="24" t="s">
        <v>107</v>
      </c>
      <c r="D226" s="18">
        <v>222</v>
      </c>
      <c r="E226" s="87"/>
      <c r="F226" s="87"/>
    </row>
    <row r="227" spans="1:6" x14ac:dyDescent="0.25">
      <c r="A227" s="15">
        <v>1200</v>
      </c>
      <c r="B227" s="20"/>
      <c r="C227" s="24" t="s">
        <v>212</v>
      </c>
      <c r="D227" s="18">
        <v>54</v>
      </c>
      <c r="E227" s="87"/>
      <c r="F227" s="87"/>
    </row>
    <row r="228" spans="1:6" x14ac:dyDescent="0.25">
      <c r="A228" s="16">
        <v>2100</v>
      </c>
      <c r="B228" s="16"/>
      <c r="C228" s="16" t="s">
        <v>144</v>
      </c>
      <c r="D228" s="114">
        <v>400</v>
      </c>
      <c r="E228" s="87"/>
      <c r="F228" s="87"/>
    </row>
    <row r="229" spans="1:6" x14ac:dyDescent="0.25">
      <c r="A229" s="16">
        <v>2300</v>
      </c>
      <c r="B229" s="16"/>
      <c r="C229" s="16" t="s">
        <v>108</v>
      </c>
      <c r="D229" s="114">
        <v>2251</v>
      </c>
      <c r="E229" s="87"/>
      <c r="F229" s="87"/>
    </row>
    <row r="230" spans="1:6" x14ac:dyDescent="0.25">
      <c r="A230" s="16">
        <v>5200</v>
      </c>
      <c r="B230" s="16"/>
      <c r="C230" s="16" t="s">
        <v>115</v>
      </c>
      <c r="D230" s="114">
        <v>1794</v>
      </c>
      <c r="E230" s="87"/>
      <c r="F230" s="87"/>
    </row>
    <row r="231" spans="1:6" ht="45" x14ac:dyDescent="0.25">
      <c r="A231" s="15" t="s">
        <v>89</v>
      </c>
      <c r="B231" s="16" t="s">
        <v>8</v>
      </c>
      <c r="C231" s="21" t="s">
        <v>242</v>
      </c>
      <c r="D231" s="16"/>
      <c r="E231" s="116"/>
      <c r="F231" s="116"/>
    </row>
    <row r="232" spans="1:6" x14ac:dyDescent="0.25">
      <c r="A232" s="15"/>
      <c r="B232" s="20"/>
      <c r="C232" s="26" t="s">
        <v>17</v>
      </c>
      <c r="D232" s="34">
        <f>SUM(D233)</f>
        <v>40000</v>
      </c>
      <c r="E232" s="116" t="s">
        <v>48</v>
      </c>
      <c r="F232" s="85">
        <v>28871</v>
      </c>
    </row>
    <row r="233" spans="1:6" x14ac:dyDescent="0.25">
      <c r="A233" s="35">
        <v>5200</v>
      </c>
      <c r="B233" s="36"/>
      <c r="C233" s="37" t="s">
        <v>47</v>
      </c>
      <c r="D233" s="84">
        <v>40000</v>
      </c>
      <c r="E233" s="116"/>
      <c r="F233" s="116"/>
    </row>
    <row r="234" spans="1:6" ht="75" x14ac:dyDescent="0.25">
      <c r="A234" s="15" t="s">
        <v>99</v>
      </c>
      <c r="B234" s="16" t="s">
        <v>8</v>
      </c>
      <c r="C234" s="21" t="s">
        <v>241</v>
      </c>
      <c r="D234" s="16"/>
      <c r="E234" s="116"/>
      <c r="F234" s="116"/>
    </row>
    <row r="235" spans="1:6" x14ac:dyDescent="0.25">
      <c r="A235" s="15"/>
      <c r="B235" s="20"/>
      <c r="C235" s="26" t="s">
        <v>17</v>
      </c>
      <c r="D235" s="34">
        <f>SUM(D236)</f>
        <v>178671</v>
      </c>
      <c r="E235" s="116" t="s">
        <v>48</v>
      </c>
      <c r="F235" s="116"/>
    </row>
    <row r="236" spans="1:6" x14ac:dyDescent="0.25">
      <c r="A236" s="35">
        <v>5200</v>
      </c>
      <c r="B236" s="36"/>
      <c r="C236" s="37" t="s">
        <v>47</v>
      </c>
      <c r="D236" s="84">
        <v>178671</v>
      </c>
      <c r="E236" s="116"/>
      <c r="F236" s="116"/>
    </row>
    <row r="237" spans="1:6" ht="25.5" x14ac:dyDescent="0.25">
      <c r="A237" s="89" t="s">
        <v>34</v>
      </c>
      <c r="B237" s="7" t="s">
        <v>32</v>
      </c>
      <c r="C237" s="4" t="s">
        <v>249</v>
      </c>
      <c r="D237" s="18"/>
      <c r="E237" s="117"/>
      <c r="F237" s="117"/>
    </row>
    <row r="238" spans="1:6" x14ac:dyDescent="0.25">
      <c r="A238" s="18"/>
      <c r="B238" s="24"/>
      <c r="C238" s="81" t="s">
        <v>17</v>
      </c>
      <c r="D238" s="78">
        <f>SUM(D239:D240)</f>
        <v>800</v>
      </c>
      <c r="E238" s="117"/>
      <c r="F238" s="117"/>
    </row>
    <row r="239" spans="1:6" x14ac:dyDescent="0.25">
      <c r="A239" s="16">
        <v>2200</v>
      </c>
      <c r="B239" s="16"/>
      <c r="C239" s="16" t="s">
        <v>24</v>
      </c>
      <c r="D239" s="114">
        <v>720</v>
      </c>
      <c r="E239" s="116"/>
      <c r="F239" s="116"/>
    </row>
    <row r="240" spans="1:6" x14ac:dyDescent="0.25">
      <c r="A240" s="16">
        <v>2300</v>
      </c>
      <c r="B240" s="16"/>
      <c r="C240" s="16" t="s">
        <v>108</v>
      </c>
      <c r="D240" s="114">
        <v>80</v>
      </c>
      <c r="E240" s="116"/>
      <c r="F240" s="116"/>
    </row>
    <row r="241" spans="1:6" ht="105" x14ac:dyDescent="0.25">
      <c r="A241" s="15" t="s">
        <v>20</v>
      </c>
      <c r="B241" s="16" t="s">
        <v>8</v>
      </c>
      <c r="C241" s="21" t="s">
        <v>250</v>
      </c>
      <c r="D241" s="16"/>
      <c r="E241" s="62"/>
      <c r="F241" s="117"/>
    </row>
    <row r="242" spans="1:6" x14ac:dyDescent="0.25">
      <c r="A242" s="15"/>
      <c r="B242" s="20"/>
      <c r="C242" s="26" t="s">
        <v>17</v>
      </c>
      <c r="D242" s="34">
        <f>SUM(D243)</f>
        <v>15969</v>
      </c>
      <c r="E242" s="62" t="s">
        <v>198</v>
      </c>
      <c r="F242" s="117"/>
    </row>
    <row r="243" spans="1:6" x14ac:dyDescent="0.25">
      <c r="A243" s="35">
        <v>5200</v>
      </c>
      <c r="B243" s="36"/>
      <c r="C243" s="37" t="s">
        <v>47</v>
      </c>
      <c r="D243" s="84">
        <v>15969</v>
      </c>
      <c r="E243" s="62"/>
      <c r="F243" s="117"/>
    </row>
    <row r="244" spans="1:6" ht="75" x14ac:dyDescent="0.25">
      <c r="A244" s="15" t="s">
        <v>34</v>
      </c>
      <c r="B244" s="16" t="s">
        <v>8</v>
      </c>
      <c r="C244" s="21" t="s">
        <v>253</v>
      </c>
      <c r="D244" s="16"/>
      <c r="E244" s="62"/>
      <c r="F244" s="120"/>
    </row>
    <row r="245" spans="1:6" x14ac:dyDescent="0.25">
      <c r="A245" s="15"/>
      <c r="B245" s="20"/>
      <c r="C245" s="26" t="s">
        <v>17</v>
      </c>
      <c r="D245" s="34">
        <f>SUM(D246)</f>
        <v>5445</v>
      </c>
      <c r="E245" s="62"/>
      <c r="F245" s="120"/>
    </row>
    <row r="246" spans="1:6" x14ac:dyDescent="0.25">
      <c r="A246" s="35">
        <v>5200</v>
      </c>
      <c r="B246" s="36"/>
      <c r="C246" s="37" t="s">
        <v>47</v>
      </c>
      <c r="D246" s="84">
        <v>5445</v>
      </c>
      <c r="E246" s="62"/>
      <c r="F246" s="120"/>
    </row>
    <row r="247" spans="1:6" ht="63.75" x14ac:dyDescent="0.25">
      <c r="A247" s="15" t="s">
        <v>99</v>
      </c>
      <c r="B247" s="16" t="s">
        <v>8</v>
      </c>
      <c r="C247" s="123" t="s">
        <v>254</v>
      </c>
      <c r="D247" s="16"/>
      <c r="E247" s="62"/>
      <c r="F247" s="120"/>
    </row>
    <row r="248" spans="1:6" x14ac:dyDescent="0.25">
      <c r="A248" s="15"/>
      <c r="B248" s="20"/>
      <c r="C248" s="26" t="s">
        <v>17</v>
      </c>
      <c r="D248" s="34">
        <f>SUM(D249)</f>
        <v>73801</v>
      </c>
      <c r="E248" s="62" t="s">
        <v>198</v>
      </c>
      <c r="F248" s="122"/>
    </row>
    <row r="249" spans="1:6" x14ac:dyDescent="0.25">
      <c r="A249" s="35">
        <v>5200</v>
      </c>
      <c r="B249" s="36"/>
      <c r="C249" s="37" t="s">
        <v>47</v>
      </c>
      <c r="D249" s="84">
        <v>73801</v>
      </c>
      <c r="E249" s="62"/>
      <c r="F249" s="122"/>
    </row>
    <row r="250" spans="1:6" ht="77.25" x14ac:dyDescent="0.25">
      <c r="A250" s="15" t="s">
        <v>99</v>
      </c>
      <c r="B250" s="16" t="s">
        <v>81</v>
      </c>
      <c r="C250" s="17" t="s">
        <v>257</v>
      </c>
      <c r="D250" s="16"/>
      <c r="E250" s="62"/>
      <c r="F250" s="122"/>
    </row>
    <row r="251" spans="1:6" x14ac:dyDescent="0.25">
      <c r="A251" s="15"/>
      <c r="B251" s="20"/>
      <c r="C251" s="26" t="s">
        <v>17</v>
      </c>
      <c r="D251" s="34">
        <f>SUM(D252)</f>
        <v>28277</v>
      </c>
      <c r="E251" s="62"/>
      <c r="F251" s="122"/>
    </row>
    <row r="252" spans="1:6" x14ac:dyDescent="0.25">
      <c r="A252" s="35">
        <v>2200</v>
      </c>
      <c r="B252" s="36"/>
      <c r="C252" s="37" t="s">
        <v>24</v>
      </c>
      <c r="D252" s="84">
        <v>28277</v>
      </c>
      <c r="E252" s="62"/>
      <c r="F252" s="120"/>
    </row>
    <row r="253" spans="1:6" x14ac:dyDescent="0.25">
      <c r="A253" s="15" t="s">
        <v>20</v>
      </c>
      <c r="B253" s="16" t="s">
        <v>262</v>
      </c>
      <c r="C253" s="17" t="s">
        <v>87</v>
      </c>
      <c r="D253" s="16"/>
      <c r="E253" s="62"/>
      <c r="F253" s="125"/>
    </row>
    <row r="254" spans="1:6" x14ac:dyDescent="0.25">
      <c r="A254" s="15"/>
      <c r="B254" s="20"/>
      <c r="C254" s="26" t="s">
        <v>17</v>
      </c>
      <c r="D254" s="34">
        <f>SUM(D255)</f>
        <v>125</v>
      </c>
      <c r="E254" s="62"/>
      <c r="F254" s="125"/>
    </row>
    <row r="255" spans="1:6" x14ac:dyDescent="0.25">
      <c r="A255" s="35">
        <v>2300</v>
      </c>
      <c r="B255" s="36"/>
      <c r="C255" s="37" t="s">
        <v>108</v>
      </c>
      <c r="D255" s="84">
        <v>125</v>
      </c>
      <c r="E255" s="62"/>
      <c r="F255" s="125"/>
    </row>
    <row r="256" spans="1:6" ht="26.25" x14ac:dyDescent="0.25">
      <c r="A256" s="15" t="s">
        <v>34</v>
      </c>
      <c r="B256" s="16" t="s">
        <v>81</v>
      </c>
      <c r="C256" s="17" t="s">
        <v>265</v>
      </c>
      <c r="D256" s="16"/>
      <c r="E256" s="62"/>
      <c r="F256" s="125"/>
    </row>
    <row r="257" spans="1:6" x14ac:dyDescent="0.25">
      <c r="A257" s="15"/>
      <c r="B257" s="20"/>
      <c r="C257" s="26" t="s">
        <v>17</v>
      </c>
      <c r="D257" s="34">
        <f>SUM(D258:D259)</f>
        <v>4058</v>
      </c>
      <c r="E257" s="62"/>
      <c r="F257" s="125"/>
    </row>
    <row r="258" spans="1:6" x14ac:dyDescent="0.25">
      <c r="A258" s="35">
        <v>2200</v>
      </c>
      <c r="B258" s="36"/>
      <c r="C258" s="37" t="s">
        <v>24</v>
      </c>
      <c r="D258" s="84">
        <v>2029</v>
      </c>
      <c r="E258" s="62"/>
      <c r="F258" s="125"/>
    </row>
    <row r="259" spans="1:6" x14ac:dyDescent="0.25">
      <c r="A259" s="35">
        <v>2300</v>
      </c>
      <c r="B259" s="36"/>
      <c r="C259" s="37" t="s">
        <v>108</v>
      </c>
      <c r="D259" s="84">
        <v>2029</v>
      </c>
      <c r="E259" s="62"/>
      <c r="F259" s="125"/>
    </row>
    <row r="260" spans="1:6" ht="30" x14ac:dyDescent="0.25">
      <c r="A260" s="15" t="s">
        <v>206</v>
      </c>
      <c r="B260" s="16" t="s">
        <v>32</v>
      </c>
      <c r="C260" s="21" t="s">
        <v>268</v>
      </c>
      <c r="D260" s="16"/>
      <c r="E260" s="62"/>
      <c r="F260" s="127"/>
    </row>
    <row r="261" spans="1:6" x14ac:dyDescent="0.25">
      <c r="A261" s="15"/>
      <c r="B261" s="20"/>
      <c r="C261" s="26" t="s">
        <v>17</v>
      </c>
      <c r="D261" s="34">
        <f>SUM(D262)</f>
        <v>2500</v>
      </c>
      <c r="E261" s="62"/>
      <c r="F261" s="127"/>
    </row>
    <row r="262" spans="1:6" x14ac:dyDescent="0.25">
      <c r="A262" s="18">
        <v>5200</v>
      </c>
      <c r="B262" s="24"/>
      <c r="C262" s="24" t="s">
        <v>115</v>
      </c>
      <c r="D262" s="18">
        <v>2500</v>
      </c>
      <c r="E262" s="62"/>
      <c r="F262" s="127"/>
    </row>
    <row r="263" spans="1:6" x14ac:dyDescent="0.25">
      <c r="A263" s="61"/>
      <c r="B263" s="61"/>
      <c r="C263" s="61"/>
      <c r="D263" s="118"/>
      <c r="E263" s="117"/>
      <c r="F263" s="117"/>
    </row>
    <row r="264" spans="1:6" x14ac:dyDescent="0.25">
      <c r="A264" s="61"/>
      <c r="B264" s="61"/>
      <c r="C264" s="61"/>
      <c r="D264" s="118"/>
      <c r="E264" s="126">
        <f>D235+F232+D206+D83+D369-4222+D380</f>
        <v>111816</v>
      </c>
      <c r="F264" s="117"/>
    </row>
    <row r="265" spans="1:6" x14ac:dyDescent="0.25">
      <c r="E265" s="60">
        <f>D242+D200+D248+F72+D381</f>
        <v>300203</v>
      </c>
      <c r="F265" s="87"/>
    </row>
    <row r="266" spans="1:6" x14ac:dyDescent="0.25">
      <c r="E266" s="60">
        <f>D147+D138+D135+F131+D83+D169+D164+D161+D157+D154+D150+D193+F190+D187+D206+D235+F232+D370+D380</f>
        <v>150649</v>
      </c>
    </row>
    <row r="268" spans="1:6" x14ac:dyDescent="0.25">
      <c r="A268" s="2" t="s">
        <v>22</v>
      </c>
    </row>
    <row r="269" spans="1:6" x14ac:dyDescent="0.25">
      <c r="A269" s="1"/>
      <c r="B269" s="1"/>
      <c r="D269" s="1"/>
    </row>
    <row r="270" spans="1:6" x14ac:dyDescent="0.25">
      <c r="A270" s="3" t="s">
        <v>2</v>
      </c>
      <c r="B270" s="6" t="s">
        <v>3</v>
      </c>
      <c r="C270" s="5" t="s">
        <v>14</v>
      </c>
      <c r="D270" s="6" t="s">
        <v>4</v>
      </c>
      <c r="E270" s="29" t="s">
        <v>15</v>
      </c>
    </row>
    <row r="271" spans="1:6" ht="31.5" x14ac:dyDescent="0.25">
      <c r="A271" s="15" t="s">
        <v>25</v>
      </c>
      <c r="B271" s="16" t="s">
        <v>8</v>
      </c>
      <c r="C271" s="30" t="s">
        <v>26</v>
      </c>
      <c r="D271" s="16"/>
    </row>
    <row r="272" spans="1:6" x14ac:dyDescent="0.25">
      <c r="A272" s="15"/>
      <c r="B272" s="20"/>
      <c r="C272" s="26" t="s">
        <v>17</v>
      </c>
      <c r="D272" s="22">
        <f>SUM(D273:D274)</f>
        <v>0</v>
      </c>
    </row>
    <row r="273" spans="1:4" x14ac:dyDescent="0.25">
      <c r="A273" s="15">
        <v>3200</v>
      </c>
      <c r="B273" s="20"/>
      <c r="C273" s="26" t="s">
        <v>27</v>
      </c>
      <c r="D273" s="22">
        <v>1000</v>
      </c>
    </row>
    <row r="274" spans="1:4" x14ac:dyDescent="0.25">
      <c r="A274" s="18">
        <v>2200</v>
      </c>
      <c r="B274" s="24"/>
      <c r="C274" s="24" t="s">
        <v>24</v>
      </c>
      <c r="D274" s="18">
        <v>-1000</v>
      </c>
    </row>
    <row r="275" spans="1:4" ht="15.75" x14ac:dyDescent="0.25">
      <c r="A275" s="15" t="s">
        <v>25</v>
      </c>
      <c r="B275" s="16" t="s">
        <v>8</v>
      </c>
      <c r="C275" s="30" t="s">
        <v>28</v>
      </c>
      <c r="D275" s="16"/>
    </row>
    <row r="276" spans="1:4" x14ac:dyDescent="0.25">
      <c r="A276" s="15"/>
      <c r="B276" s="20"/>
      <c r="C276" s="26" t="s">
        <v>17</v>
      </c>
      <c r="D276" s="22">
        <f>SUM(D277:D278)</f>
        <v>0</v>
      </c>
    </row>
    <row r="277" spans="1:4" x14ac:dyDescent="0.25">
      <c r="A277" s="15">
        <v>3200</v>
      </c>
      <c r="B277" s="20"/>
      <c r="C277" s="26" t="s">
        <v>27</v>
      </c>
      <c r="D277" s="22">
        <v>300</v>
      </c>
    </row>
    <row r="278" spans="1:4" x14ac:dyDescent="0.25">
      <c r="A278" s="18">
        <v>2300</v>
      </c>
      <c r="B278" s="24"/>
      <c r="C278" s="24" t="s">
        <v>29</v>
      </c>
      <c r="D278" s="18">
        <v>-300</v>
      </c>
    </row>
    <row r="279" spans="1:4" ht="31.5" x14ac:dyDescent="0.25">
      <c r="A279" s="15" t="s">
        <v>34</v>
      </c>
      <c r="B279" s="16" t="s">
        <v>8</v>
      </c>
      <c r="C279" s="30" t="s">
        <v>43</v>
      </c>
      <c r="D279" s="16"/>
    </row>
    <row r="280" spans="1:4" x14ac:dyDescent="0.25">
      <c r="A280" s="15"/>
      <c r="B280" s="20"/>
      <c r="C280" s="26" t="s">
        <v>17</v>
      </c>
      <c r="D280" s="22">
        <f>SUM(D281:D282)</f>
        <v>0</v>
      </c>
    </row>
    <row r="281" spans="1:4" x14ac:dyDescent="0.25">
      <c r="A281" s="15">
        <v>3200</v>
      </c>
      <c r="B281" s="20"/>
      <c r="C281" s="26" t="s">
        <v>27</v>
      </c>
      <c r="D281" s="22">
        <v>1500</v>
      </c>
    </row>
    <row r="282" spans="1:4" x14ac:dyDescent="0.25">
      <c r="A282" s="18">
        <v>2200</v>
      </c>
      <c r="B282" s="24"/>
      <c r="C282" s="24" t="s">
        <v>24</v>
      </c>
      <c r="D282" s="18">
        <v>-1500</v>
      </c>
    </row>
    <row r="283" spans="1:4" ht="31.5" x14ac:dyDescent="0.25">
      <c r="A283" s="15" t="s">
        <v>34</v>
      </c>
      <c r="B283" s="16" t="s">
        <v>8</v>
      </c>
      <c r="C283" s="30" t="s">
        <v>44</v>
      </c>
      <c r="D283" s="16"/>
    </row>
    <row r="284" spans="1:4" x14ac:dyDescent="0.25">
      <c r="A284" s="15"/>
      <c r="B284" s="20"/>
      <c r="C284" s="26" t="s">
        <v>17</v>
      </c>
      <c r="D284" s="22">
        <f>SUM(D285:D286)</f>
        <v>0</v>
      </c>
    </row>
    <row r="285" spans="1:4" x14ac:dyDescent="0.25">
      <c r="A285" s="15">
        <v>3200</v>
      </c>
      <c r="B285" s="20"/>
      <c r="C285" s="26" t="s">
        <v>27</v>
      </c>
      <c r="D285" s="22">
        <v>-1500</v>
      </c>
    </row>
    <row r="286" spans="1:4" x14ac:dyDescent="0.25">
      <c r="A286" s="18">
        <v>2200</v>
      </c>
      <c r="B286" s="24"/>
      <c r="C286" s="24" t="s">
        <v>24</v>
      </c>
      <c r="D286" s="18">
        <v>1500</v>
      </c>
    </row>
    <row r="287" spans="1:4" ht="31.5" x14ac:dyDescent="0.25">
      <c r="A287" s="15" t="s">
        <v>25</v>
      </c>
      <c r="B287" s="16" t="s">
        <v>8</v>
      </c>
      <c r="C287" s="30" t="s">
        <v>45</v>
      </c>
      <c r="D287" s="16"/>
    </row>
    <row r="288" spans="1:4" x14ac:dyDescent="0.25">
      <c r="A288" s="15"/>
      <c r="B288" s="20"/>
      <c r="C288" s="26" t="s">
        <v>17</v>
      </c>
      <c r="D288" s="22">
        <f>SUM(D289:D290)</f>
        <v>0</v>
      </c>
    </row>
    <row r="289" spans="1:5" x14ac:dyDescent="0.25">
      <c r="A289" s="18">
        <v>2300</v>
      </c>
      <c r="B289" s="24"/>
      <c r="C289" s="24" t="s">
        <v>29</v>
      </c>
      <c r="D289" s="22">
        <v>-1500</v>
      </c>
    </row>
    <row r="290" spans="1:5" x14ac:dyDescent="0.25">
      <c r="A290" s="18">
        <v>2200</v>
      </c>
      <c r="B290" s="24"/>
      <c r="C290" s="24" t="s">
        <v>24</v>
      </c>
      <c r="D290" s="18">
        <v>1500</v>
      </c>
    </row>
    <row r="291" spans="1:5" ht="31.5" x14ac:dyDescent="0.25">
      <c r="A291" s="53" t="s">
        <v>124</v>
      </c>
      <c r="B291" s="46" t="s">
        <v>58</v>
      </c>
      <c r="C291" s="51" t="s">
        <v>125</v>
      </c>
      <c r="D291" s="47"/>
      <c r="E291" s="48"/>
    </row>
    <row r="292" spans="1:5" ht="15.75" x14ac:dyDescent="0.25">
      <c r="A292" s="53"/>
      <c r="B292" s="46"/>
      <c r="C292" s="49" t="s">
        <v>126</v>
      </c>
      <c r="D292" s="54">
        <v>0</v>
      </c>
      <c r="E292" s="48"/>
    </row>
    <row r="293" spans="1:5" ht="31.5" x14ac:dyDescent="0.25">
      <c r="A293" s="53">
        <v>1119</v>
      </c>
      <c r="B293" s="46"/>
      <c r="C293" s="49" t="s">
        <v>107</v>
      </c>
      <c r="D293" s="55">
        <v>1085</v>
      </c>
      <c r="E293" s="50" t="s">
        <v>127</v>
      </c>
    </row>
    <row r="294" spans="1:5" ht="15.75" x14ac:dyDescent="0.25">
      <c r="A294" s="53">
        <v>1200</v>
      </c>
      <c r="B294" s="46"/>
      <c r="C294" s="49" t="s">
        <v>111</v>
      </c>
      <c r="D294" s="55">
        <v>255</v>
      </c>
      <c r="E294" s="48"/>
    </row>
    <row r="295" spans="1:5" ht="15.75" x14ac:dyDescent="0.25">
      <c r="A295" s="53">
        <v>2200</v>
      </c>
      <c r="B295" s="46"/>
      <c r="C295" s="49" t="s">
        <v>24</v>
      </c>
      <c r="D295" s="55">
        <v>-1340</v>
      </c>
      <c r="E295" s="48"/>
    </row>
    <row r="296" spans="1:5" ht="15.75" x14ac:dyDescent="0.25">
      <c r="A296" s="53" t="s">
        <v>128</v>
      </c>
      <c r="B296" s="46" t="s">
        <v>58</v>
      </c>
      <c r="C296" s="51" t="s">
        <v>129</v>
      </c>
      <c r="D296" s="56"/>
      <c r="E296" s="48"/>
    </row>
    <row r="297" spans="1:5" ht="15.75" x14ac:dyDescent="0.25">
      <c r="A297" s="53"/>
      <c r="B297" s="46"/>
      <c r="C297" s="49" t="s">
        <v>126</v>
      </c>
      <c r="D297" s="54">
        <v>0</v>
      </c>
      <c r="E297" s="48"/>
    </row>
    <row r="298" spans="1:5" ht="15.75" x14ac:dyDescent="0.25">
      <c r="A298" s="53">
        <v>2100</v>
      </c>
      <c r="B298" s="46"/>
      <c r="C298" s="49" t="s">
        <v>130</v>
      </c>
      <c r="D298" s="55">
        <v>114</v>
      </c>
      <c r="E298" s="50" t="s">
        <v>131</v>
      </c>
    </row>
    <row r="299" spans="1:5" ht="15.75" x14ac:dyDescent="0.25">
      <c r="A299" s="53">
        <v>2200</v>
      </c>
      <c r="B299" s="46"/>
      <c r="C299" s="49" t="s">
        <v>24</v>
      </c>
      <c r="D299" s="55">
        <v>-114</v>
      </c>
      <c r="E299" s="48"/>
    </row>
    <row r="300" spans="1:5" ht="30" x14ac:dyDescent="0.25">
      <c r="A300" s="15" t="s">
        <v>89</v>
      </c>
      <c r="B300" s="81" t="s">
        <v>75</v>
      </c>
      <c r="C300" s="77" t="s">
        <v>193</v>
      </c>
      <c r="D300" s="82">
        <f>D302+D301</f>
        <v>0</v>
      </c>
      <c r="E300" s="48"/>
    </row>
    <row r="301" spans="1:5" ht="15.75" x14ac:dyDescent="0.25">
      <c r="A301" s="16">
        <v>5200</v>
      </c>
      <c r="B301" s="16"/>
      <c r="C301" s="43" t="s">
        <v>194</v>
      </c>
      <c r="D301" s="83">
        <v>-127</v>
      </c>
      <c r="E301" s="48"/>
    </row>
    <row r="302" spans="1:5" ht="15.75" x14ac:dyDescent="0.25">
      <c r="A302" s="15">
        <v>2300</v>
      </c>
      <c r="B302" s="7"/>
      <c r="C302" s="65" t="s">
        <v>195</v>
      </c>
      <c r="D302" s="18">
        <v>127</v>
      </c>
      <c r="E302" s="48"/>
    </row>
    <row r="304" spans="1:5" x14ac:dyDescent="0.25">
      <c r="A304" s="2" t="s">
        <v>37</v>
      </c>
    </row>
    <row r="305" spans="1:5" x14ac:dyDescent="0.25">
      <c r="A305" s="1"/>
      <c r="B305" s="1"/>
      <c r="D305" s="1"/>
    </row>
    <row r="306" spans="1:5" x14ac:dyDescent="0.25">
      <c r="A306" s="3" t="s">
        <v>2</v>
      </c>
      <c r="B306" s="6" t="s">
        <v>3</v>
      </c>
      <c r="C306" s="5" t="s">
        <v>14</v>
      </c>
      <c r="D306" s="6" t="s">
        <v>4</v>
      </c>
      <c r="E306" s="14" t="s">
        <v>15</v>
      </c>
    </row>
    <row r="307" spans="1:5" ht="31.5" x14ac:dyDescent="0.25">
      <c r="A307" s="15" t="s">
        <v>38</v>
      </c>
      <c r="B307" s="16" t="s">
        <v>8</v>
      </c>
      <c r="C307" s="30" t="s">
        <v>39</v>
      </c>
      <c r="D307" s="16"/>
    </row>
    <row r="308" spans="1:5" ht="30" x14ac:dyDescent="0.25">
      <c r="A308" s="15"/>
      <c r="B308" s="20"/>
      <c r="C308" s="26" t="s">
        <v>17</v>
      </c>
      <c r="D308" s="22">
        <f>SUM(D309:D309)</f>
        <v>-500</v>
      </c>
      <c r="E308" s="32" t="s">
        <v>42</v>
      </c>
    </row>
    <row r="309" spans="1:5" x14ac:dyDescent="0.25">
      <c r="A309" s="15">
        <v>3200</v>
      </c>
      <c r="B309" s="20"/>
      <c r="C309" s="26" t="s">
        <v>27</v>
      </c>
      <c r="D309" s="22">
        <v>-500</v>
      </c>
    </row>
    <row r="310" spans="1:5" ht="31.5" x14ac:dyDescent="0.25">
      <c r="A310" s="15" t="s">
        <v>38</v>
      </c>
      <c r="B310" s="16" t="s">
        <v>8</v>
      </c>
      <c r="C310" s="30" t="s">
        <v>40</v>
      </c>
      <c r="D310" s="16"/>
    </row>
    <row r="311" spans="1:5" ht="30" x14ac:dyDescent="0.25">
      <c r="A311" s="15"/>
      <c r="B311" s="20"/>
      <c r="C311" s="26" t="s">
        <v>17</v>
      </c>
      <c r="D311" s="22">
        <f>SUM(D312:D312)</f>
        <v>-500</v>
      </c>
      <c r="E311" s="32" t="s">
        <v>42</v>
      </c>
    </row>
    <row r="312" spans="1:5" x14ac:dyDescent="0.25">
      <c r="A312" s="15">
        <v>3200</v>
      </c>
      <c r="B312" s="20"/>
      <c r="C312" s="26" t="s">
        <v>27</v>
      </c>
      <c r="D312" s="22">
        <v>-500</v>
      </c>
    </row>
    <row r="313" spans="1:5" ht="15.75" x14ac:dyDescent="0.25">
      <c r="A313" s="15" t="s">
        <v>38</v>
      </c>
      <c r="B313" s="16" t="s">
        <v>8</v>
      </c>
      <c r="C313" s="30" t="s">
        <v>41</v>
      </c>
      <c r="D313" s="16"/>
    </row>
    <row r="314" spans="1:5" ht="30" x14ac:dyDescent="0.25">
      <c r="A314" s="15"/>
      <c r="B314" s="20"/>
      <c r="C314" s="26" t="s">
        <v>17</v>
      </c>
      <c r="D314" s="22">
        <f>SUM(D315:D315)</f>
        <v>-430</v>
      </c>
      <c r="E314" s="32" t="s">
        <v>42</v>
      </c>
    </row>
    <row r="315" spans="1:5" x14ac:dyDescent="0.25">
      <c r="A315" s="15">
        <v>3200</v>
      </c>
      <c r="B315" s="20"/>
      <c r="C315" s="26" t="s">
        <v>27</v>
      </c>
      <c r="D315" s="22">
        <v>-430</v>
      </c>
    </row>
    <row r="316" spans="1:5" ht="60" x14ac:dyDescent="0.25">
      <c r="A316" s="15" t="s">
        <v>20</v>
      </c>
      <c r="B316" s="16" t="s">
        <v>49</v>
      </c>
      <c r="C316" s="21" t="s">
        <v>50</v>
      </c>
      <c r="D316" s="16"/>
    </row>
    <row r="317" spans="1:5" x14ac:dyDescent="0.25">
      <c r="A317" s="15"/>
      <c r="B317" s="20"/>
      <c r="C317" s="26" t="s">
        <v>17</v>
      </c>
      <c r="D317" s="34">
        <f>SUM(D318)</f>
        <v>-42556</v>
      </c>
      <c r="E317" t="s">
        <v>51</v>
      </c>
    </row>
    <row r="318" spans="1:5" x14ac:dyDescent="0.25">
      <c r="A318" s="35">
        <v>5200</v>
      </c>
      <c r="B318" s="36"/>
      <c r="C318" s="37" t="s">
        <v>47</v>
      </c>
      <c r="D318" s="18">
        <v>-42556</v>
      </c>
    </row>
    <row r="319" spans="1:5" x14ac:dyDescent="0.25">
      <c r="A319" s="15" t="s">
        <v>67</v>
      </c>
      <c r="B319" s="16" t="s">
        <v>8</v>
      </c>
      <c r="C319" s="21" t="s">
        <v>85</v>
      </c>
      <c r="D319" s="16"/>
    </row>
    <row r="320" spans="1:5" x14ac:dyDescent="0.25">
      <c r="A320" s="15"/>
      <c r="B320" s="20"/>
      <c r="C320" s="26" t="s">
        <v>17</v>
      </c>
      <c r="D320" s="34">
        <f>SUM(D321)</f>
        <v>-157</v>
      </c>
    </row>
    <row r="321" spans="1:5" x14ac:dyDescent="0.25">
      <c r="A321" s="35">
        <v>2200</v>
      </c>
      <c r="B321" s="36"/>
      <c r="C321" s="37" t="s">
        <v>24</v>
      </c>
      <c r="D321" s="18">
        <v>-157</v>
      </c>
      <c r="E321" t="s">
        <v>91</v>
      </c>
    </row>
    <row r="322" spans="1:5" x14ac:dyDescent="0.25">
      <c r="A322" s="15" t="s">
        <v>89</v>
      </c>
      <c r="B322" s="16" t="s">
        <v>32</v>
      </c>
      <c r="C322" s="21" t="s">
        <v>90</v>
      </c>
      <c r="D322" s="16"/>
    </row>
    <row r="323" spans="1:5" x14ac:dyDescent="0.25">
      <c r="A323" s="15"/>
      <c r="B323" s="20"/>
      <c r="C323" s="26" t="s">
        <v>17</v>
      </c>
      <c r="D323" s="34">
        <f>SUM(D324)</f>
        <v>-70</v>
      </c>
    </row>
    <row r="324" spans="1:5" x14ac:dyDescent="0.25">
      <c r="A324" s="35">
        <v>2200</v>
      </c>
      <c r="B324" s="36"/>
      <c r="C324" s="37" t="s">
        <v>24</v>
      </c>
      <c r="D324" s="18">
        <v>-70</v>
      </c>
      <c r="E324" t="s">
        <v>92</v>
      </c>
    </row>
    <row r="325" spans="1:5" x14ac:dyDescent="0.25">
      <c r="A325" s="15" t="s">
        <v>89</v>
      </c>
      <c r="B325" s="16" t="s">
        <v>32</v>
      </c>
      <c r="C325" s="21" t="s">
        <v>93</v>
      </c>
      <c r="D325" s="16"/>
    </row>
    <row r="326" spans="1:5" x14ac:dyDescent="0.25">
      <c r="A326" s="15"/>
      <c r="B326" s="20"/>
      <c r="C326" s="26" t="s">
        <v>17</v>
      </c>
      <c r="D326" s="34">
        <f>SUM(D327)</f>
        <v>-338</v>
      </c>
      <c r="E326" t="s">
        <v>92</v>
      </c>
    </row>
    <row r="327" spans="1:5" x14ac:dyDescent="0.25">
      <c r="A327" s="35">
        <v>2200</v>
      </c>
      <c r="B327" s="36"/>
      <c r="C327" s="37" t="s">
        <v>24</v>
      </c>
      <c r="D327" s="18">
        <v>-338</v>
      </c>
    </row>
    <row r="328" spans="1:5" x14ac:dyDescent="0.25">
      <c r="A328" s="15" t="s">
        <v>89</v>
      </c>
      <c r="B328" s="16" t="s">
        <v>32</v>
      </c>
      <c r="C328" s="21" t="s">
        <v>94</v>
      </c>
      <c r="D328" s="16"/>
    </row>
    <row r="329" spans="1:5" x14ac:dyDescent="0.25">
      <c r="A329" s="15"/>
      <c r="B329" s="20"/>
      <c r="C329" s="26" t="s">
        <v>17</v>
      </c>
      <c r="D329" s="34">
        <f>SUM(D330)</f>
        <v>-1617</v>
      </c>
      <c r="E329" t="s">
        <v>92</v>
      </c>
    </row>
    <row r="330" spans="1:5" x14ac:dyDescent="0.25">
      <c r="A330" s="35">
        <v>2200</v>
      </c>
      <c r="B330" s="36"/>
      <c r="C330" s="37" t="s">
        <v>24</v>
      </c>
      <c r="D330" s="18">
        <v>-1617</v>
      </c>
    </row>
    <row r="331" spans="1:5" x14ac:dyDescent="0.25">
      <c r="A331" s="15" t="s">
        <v>67</v>
      </c>
      <c r="B331" s="16" t="s">
        <v>8</v>
      </c>
      <c r="C331" s="21" t="s">
        <v>95</v>
      </c>
      <c r="D331" s="16"/>
    </row>
    <row r="332" spans="1:5" x14ac:dyDescent="0.25">
      <c r="A332" s="15"/>
      <c r="B332" s="20"/>
      <c r="C332" s="26" t="s">
        <v>17</v>
      </c>
      <c r="D332" s="34">
        <f>SUM(D333)</f>
        <v>-750</v>
      </c>
      <c r="E332" t="s">
        <v>92</v>
      </c>
    </row>
    <row r="333" spans="1:5" x14ac:dyDescent="0.25">
      <c r="A333" s="35">
        <v>2200</v>
      </c>
      <c r="B333" s="36"/>
      <c r="C333" s="37" t="s">
        <v>24</v>
      </c>
      <c r="D333" s="18">
        <v>-750</v>
      </c>
    </row>
    <row r="334" spans="1:5" x14ac:dyDescent="0.25">
      <c r="A334" s="15" t="s">
        <v>34</v>
      </c>
      <c r="B334" s="16" t="s">
        <v>75</v>
      </c>
      <c r="C334" s="21" t="s">
        <v>96</v>
      </c>
      <c r="D334" s="16"/>
    </row>
    <row r="335" spans="1:5" x14ac:dyDescent="0.25">
      <c r="A335" s="15"/>
      <c r="B335" s="20"/>
      <c r="C335" s="26" t="s">
        <v>17</v>
      </c>
      <c r="D335" s="34">
        <f>SUM(D336)</f>
        <v>-335</v>
      </c>
      <c r="E335" t="s">
        <v>92</v>
      </c>
    </row>
    <row r="336" spans="1:5" x14ac:dyDescent="0.25">
      <c r="A336" s="35">
        <v>2200</v>
      </c>
      <c r="B336" s="36"/>
      <c r="C336" s="37" t="s">
        <v>24</v>
      </c>
      <c r="D336" s="18">
        <v>-335</v>
      </c>
    </row>
    <row r="337" spans="1:5" x14ac:dyDescent="0.25">
      <c r="A337" s="15" t="s">
        <v>34</v>
      </c>
      <c r="B337" s="16" t="s">
        <v>76</v>
      </c>
      <c r="C337" s="21" t="s">
        <v>97</v>
      </c>
      <c r="D337" s="16"/>
    </row>
    <row r="338" spans="1:5" x14ac:dyDescent="0.25">
      <c r="A338" s="15"/>
      <c r="B338" s="20"/>
      <c r="C338" s="26" t="s">
        <v>17</v>
      </c>
      <c r="D338" s="34">
        <f>SUM(D339)</f>
        <v>-319</v>
      </c>
      <c r="E338" t="s">
        <v>92</v>
      </c>
    </row>
    <row r="339" spans="1:5" x14ac:dyDescent="0.25">
      <c r="A339" s="35">
        <v>2200</v>
      </c>
      <c r="B339" s="36"/>
      <c r="C339" s="37" t="s">
        <v>24</v>
      </c>
      <c r="D339" s="18">
        <v>-319</v>
      </c>
    </row>
    <row r="340" spans="1:5" x14ac:dyDescent="0.25">
      <c r="A340" s="35" t="s">
        <v>34</v>
      </c>
      <c r="B340" s="57" t="s">
        <v>74</v>
      </c>
      <c r="C340" s="58" t="s">
        <v>135</v>
      </c>
      <c r="D340" s="56"/>
    </row>
    <row r="341" spans="1:5" x14ac:dyDescent="0.25">
      <c r="A341" s="35"/>
      <c r="B341" s="36"/>
      <c r="C341" s="37" t="s">
        <v>17</v>
      </c>
      <c r="D341" s="59">
        <f>SUM(D342:D342)</f>
        <v>-280</v>
      </c>
    </row>
    <row r="342" spans="1:5" x14ac:dyDescent="0.25">
      <c r="A342" s="35">
        <v>2200</v>
      </c>
      <c r="B342" s="36"/>
      <c r="C342" s="37" t="s">
        <v>101</v>
      </c>
      <c r="D342" s="59">
        <v>-280</v>
      </c>
    </row>
    <row r="343" spans="1:5" ht="15.75" x14ac:dyDescent="0.25">
      <c r="A343" s="15" t="s">
        <v>67</v>
      </c>
      <c r="B343" s="26" t="s">
        <v>79</v>
      </c>
      <c r="C343" s="30" t="s">
        <v>95</v>
      </c>
      <c r="D343" s="16"/>
    </row>
    <row r="344" spans="1:5" ht="30" x14ac:dyDescent="0.25">
      <c r="A344" s="15"/>
      <c r="B344" s="16"/>
      <c r="C344" s="43" t="s">
        <v>106</v>
      </c>
      <c r="D344" s="44">
        <f>SUM(D345:D346)</f>
        <v>-8792</v>
      </c>
      <c r="E344" s="32" t="s">
        <v>121</v>
      </c>
    </row>
    <row r="345" spans="1:5" x14ac:dyDescent="0.25">
      <c r="A345" s="15">
        <v>1100</v>
      </c>
      <c r="B345" s="16"/>
      <c r="C345" s="43" t="s">
        <v>107</v>
      </c>
      <c r="D345" s="45">
        <v>-6952</v>
      </c>
    </row>
    <row r="346" spans="1:5" x14ac:dyDescent="0.25">
      <c r="A346" s="18">
        <v>1200</v>
      </c>
      <c r="B346" s="24"/>
      <c r="C346" s="24" t="s">
        <v>111</v>
      </c>
      <c r="D346" s="18">
        <v>-1840</v>
      </c>
    </row>
    <row r="347" spans="1:5" x14ac:dyDescent="0.25">
      <c r="A347" s="35" t="s">
        <v>20</v>
      </c>
      <c r="B347" s="57" t="s">
        <v>79</v>
      </c>
      <c r="C347" s="58" t="s">
        <v>158</v>
      </c>
      <c r="D347" s="56"/>
    </row>
    <row r="348" spans="1:5" x14ac:dyDescent="0.25">
      <c r="A348" s="35"/>
      <c r="B348" s="36"/>
      <c r="C348" s="37" t="s">
        <v>17</v>
      </c>
      <c r="D348" s="59">
        <f>SUM(D349:D349)</f>
        <v>-245</v>
      </c>
      <c r="E348" t="s">
        <v>92</v>
      </c>
    </row>
    <row r="349" spans="1:5" x14ac:dyDescent="0.25">
      <c r="A349" s="35">
        <v>2200</v>
      </c>
      <c r="B349" s="36"/>
      <c r="C349" s="37" t="s">
        <v>101</v>
      </c>
      <c r="D349" s="59">
        <v>-245</v>
      </c>
    </row>
    <row r="350" spans="1:5" x14ac:dyDescent="0.25">
      <c r="A350" s="35" t="s">
        <v>20</v>
      </c>
      <c r="B350" s="57" t="s">
        <v>78</v>
      </c>
      <c r="C350" s="58" t="s">
        <v>159</v>
      </c>
      <c r="D350" s="56"/>
    </row>
    <row r="351" spans="1:5" x14ac:dyDescent="0.25">
      <c r="A351" s="35"/>
      <c r="B351" s="36"/>
      <c r="C351" s="37" t="s">
        <v>17</v>
      </c>
      <c r="D351" s="59">
        <f>SUM(D352:D352)</f>
        <v>-265</v>
      </c>
      <c r="E351" t="s">
        <v>92</v>
      </c>
    </row>
    <row r="352" spans="1:5" x14ac:dyDescent="0.25">
      <c r="A352" s="35">
        <v>2200</v>
      </c>
      <c r="B352" s="36"/>
      <c r="C352" s="37" t="s">
        <v>101</v>
      </c>
      <c r="D352" s="59">
        <v>-265</v>
      </c>
    </row>
    <row r="353" spans="1:5" ht="26.25" x14ac:dyDescent="0.25">
      <c r="A353" s="40" t="s">
        <v>70</v>
      </c>
      <c r="B353" s="24" t="s">
        <v>8</v>
      </c>
      <c r="C353" s="17" t="s">
        <v>72</v>
      </c>
      <c r="D353" s="18"/>
    </row>
    <row r="354" spans="1:5" x14ac:dyDescent="0.25">
      <c r="A354" s="15"/>
      <c r="B354" s="20"/>
      <c r="C354" s="26" t="s">
        <v>17</v>
      </c>
      <c r="D354" s="22">
        <f>SUM(D355:D355)</f>
        <v>-44350</v>
      </c>
      <c r="E354" t="s">
        <v>137</v>
      </c>
    </row>
    <row r="355" spans="1:5" x14ac:dyDescent="0.25">
      <c r="A355" s="18">
        <v>6000</v>
      </c>
      <c r="B355" s="24"/>
      <c r="C355" s="24" t="s">
        <v>73</v>
      </c>
      <c r="D355" s="18">
        <v>-44350</v>
      </c>
    </row>
    <row r="356" spans="1:5" ht="47.25" x14ac:dyDescent="0.25">
      <c r="A356" s="15" t="s">
        <v>38</v>
      </c>
      <c r="B356" s="16" t="s">
        <v>8</v>
      </c>
      <c r="C356" s="30" t="s">
        <v>197</v>
      </c>
      <c r="D356" s="16"/>
    </row>
    <row r="357" spans="1:5" x14ac:dyDescent="0.25">
      <c r="A357" s="15"/>
      <c r="B357" s="20"/>
      <c r="C357" s="26" t="s">
        <v>17</v>
      </c>
      <c r="D357" s="22">
        <f>SUM(D358:D358)</f>
        <v>-125</v>
      </c>
    </row>
    <row r="358" spans="1:5" x14ac:dyDescent="0.25">
      <c r="A358" s="15">
        <v>3200</v>
      </c>
      <c r="B358" s="20"/>
      <c r="C358" s="26" t="s">
        <v>27</v>
      </c>
      <c r="D358" s="22">
        <v>-125</v>
      </c>
    </row>
    <row r="359" spans="1:5" x14ac:dyDescent="0.25">
      <c r="A359" s="15" t="s">
        <v>203</v>
      </c>
      <c r="B359" s="16" t="s">
        <v>8</v>
      </c>
      <c r="C359" s="21" t="s">
        <v>204</v>
      </c>
      <c r="D359" s="16"/>
      <c r="E359" s="62"/>
    </row>
    <row r="360" spans="1:5" x14ac:dyDescent="0.25">
      <c r="A360" s="15"/>
      <c r="B360" s="20"/>
      <c r="C360" s="26" t="s">
        <v>17</v>
      </c>
      <c r="D360" s="34">
        <f>SUM(D361)</f>
        <v>-2420</v>
      </c>
      <c r="E360" s="62" t="s">
        <v>205</v>
      </c>
    </row>
    <row r="361" spans="1:5" x14ac:dyDescent="0.25">
      <c r="A361" s="35">
        <v>2200</v>
      </c>
      <c r="B361" s="36"/>
      <c r="C361" s="37" t="s">
        <v>24</v>
      </c>
      <c r="D361" s="84">
        <v>-2420</v>
      </c>
      <c r="E361" s="62"/>
    </row>
    <row r="362" spans="1:5" x14ac:dyDescent="0.25">
      <c r="A362" s="15" t="s">
        <v>203</v>
      </c>
      <c r="B362" s="24" t="s">
        <v>8</v>
      </c>
      <c r="C362" s="17" t="s">
        <v>204</v>
      </c>
      <c r="D362" s="18"/>
    </row>
    <row r="363" spans="1:5" ht="30" x14ac:dyDescent="0.25">
      <c r="A363" s="15"/>
      <c r="B363" s="20"/>
      <c r="C363" s="26" t="s">
        <v>17</v>
      </c>
      <c r="D363" s="22">
        <f>SUM(D364:D364)</f>
        <v>-11129</v>
      </c>
      <c r="E363" s="32" t="s">
        <v>243</v>
      </c>
    </row>
    <row r="364" spans="1:5" x14ac:dyDescent="0.25">
      <c r="A364" s="18">
        <v>2200</v>
      </c>
      <c r="B364" s="24"/>
      <c r="C364" s="24" t="s">
        <v>101</v>
      </c>
      <c r="D364" s="18">
        <v>-11129</v>
      </c>
    </row>
    <row r="365" spans="1:5" x14ac:dyDescent="0.25">
      <c r="A365" s="35" t="s">
        <v>34</v>
      </c>
      <c r="B365" s="57" t="s">
        <v>74</v>
      </c>
      <c r="C365" s="58" t="s">
        <v>96</v>
      </c>
      <c r="D365" s="56"/>
    </row>
    <row r="366" spans="1:5" x14ac:dyDescent="0.25">
      <c r="A366" s="35"/>
      <c r="B366" s="36"/>
      <c r="C366" s="37" t="s">
        <v>17</v>
      </c>
      <c r="D366" s="59">
        <f>SUM(D367:D367)</f>
        <v>-5445</v>
      </c>
    </row>
    <row r="367" spans="1:5" x14ac:dyDescent="0.25">
      <c r="A367" s="35">
        <v>2200</v>
      </c>
      <c r="B367" s="36"/>
      <c r="C367" s="37" t="s">
        <v>101</v>
      </c>
      <c r="D367" s="59">
        <v>-5445</v>
      </c>
    </row>
    <row r="368" spans="1:5" ht="30" x14ac:dyDescent="0.25">
      <c r="A368" s="15" t="s">
        <v>99</v>
      </c>
      <c r="B368" s="16" t="s">
        <v>8</v>
      </c>
      <c r="C368" s="21" t="s">
        <v>258</v>
      </c>
      <c r="D368" s="16"/>
      <c r="E368" s="122"/>
    </row>
    <row r="369" spans="1:5" x14ac:dyDescent="0.25">
      <c r="A369" s="15"/>
      <c r="B369" s="20"/>
      <c r="C369" s="26" t="s">
        <v>17</v>
      </c>
      <c r="D369" s="34">
        <f>SUM(D370)</f>
        <v>-112154</v>
      </c>
      <c r="E369" s="122" t="s">
        <v>259</v>
      </c>
    </row>
    <row r="370" spans="1:5" x14ac:dyDescent="0.25">
      <c r="A370" s="35">
        <v>5200</v>
      </c>
      <c r="B370" s="36"/>
      <c r="C370" s="37" t="s">
        <v>47</v>
      </c>
      <c r="D370" s="84">
        <v>-112154</v>
      </c>
      <c r="E370" s="122"/>
    </row>
    <row r="371" spans="1:5" ht="31.5" x14ac:dyDescent="0.25">
      <c r="A371" s="15" t="s">
        <v>38</v>
      </c>
      <c r="B371" s="16" t="s">
        <v>8</v>
      </c>
      <c r="C371" s="30" t="s">
        <v>196</v>
      </c>
      <c r="D371" s="16"/>
      <c r="E371" s="125"/>
    </row>
    <row r="372" spans="1:5" x14ac:dyDescent="0.25">
      <c r="A372" s="15"/>
      <c r="B372" s="20"/>
      <c r="C372" s="26" t="s">
        <v>17</v>
      </c>
      <c r="D372" s="22">
        <f>SUM(D373:D373)</f>
        <v>-125</v>
      </c>
      <c r="E372" s="125" t="s">
        <v>260</v>
      </c>
    </row>
    <row r="373" spans="1:5" x14ac:dyDescent="0.25">
      <c r="A373" s="15">
        <v>3200</v>
      </c>
      <c r="B373" s="20"/>
      <c r="C373" s="26" t="s">
        <v>27</v>
      </c>
      <c r="D373" s="22">
        <v>-125</v>
      </c>
      <c r="E373" s="125"/>
    </row>
    <row r="374" spans="1:5" ht="60" x14ac:dyDescent="0.25">
      <c r="A374" s="15" t="s">
        <v>99</v>
      </c>
      <c r="B374" s="16" t="s">
        <v>8</v>
      </c>
      <c r="C374" s="21" t="s">
        <v>271</v>
      </c>
      <c r="D374" s="16"/>
      <c r="E374" s="128"/>
    </row>
    <row r="375" spans="1:5" x14ac:dyDescent="0.25">
      <c r="A375" s="15"/>
      <c r="B375" s="20"/>
      <c r="C375" s="26" t="s">
        <v>17</v>
      </c>
      <c r="D375" s="34">
        <f>SUM(D376:D376)</f>
        <v>-6787</v>
      </c>
      <c r="E375" s="128"/>
    </row>
    <row r="376" spans="1:5" x14ac:dyDescent="0.25">
      <c r="A376" s="18">
        <v>5200</v>
      </c>
      <c r="B376" s="24"/>
      <c r="C376" s="24" t="s">
        <v>47</v>
      </c>
      <c r="D376" s="18">
        <v>-6787</v>
      </c>
      <c r="E376" s="128"/>
    </row>
    <row r="377" spans="1:5" x14ac:dyDescent="0.25">
      <c r="A377" s="31"/>
      <c r="B377" s="41"/>
      <c r="C377" s="41"/>
      <c r="D377" s="31"/>
    </row>
    <row r="378" spans="1:5" x14ac:dyDescent="0.25">
      <c r="A378" s="31"/>
      <c r="B378" s="41"/>
      <c r="C378" s="41"/>
      <c r="D378" s="31"/>
    </row>
    <row r="379" spans="1:5" x14ac:dyDescent="0.25">
      <c r="C379" s="68" t="s">
        <v>155</v>
      </c>
    </row>
    <row r="380" spans="1:5" ht="38.25" x14ac:dyDescent="0.25">
      <c r="C380" s="67" t="s">
        <v>156</v>
      </c>
      <c r="D380">
        <v>8819</v>
      </c>
      <c r="E380" t="s">
        <v>48</v>
      </c>
    </row>
    <row r="381" spans="1:5" ht="89.25" x14ac:dyDescent="0.25">
      <c r="C381" s="67" t="s">
        <v>199</v>
      </c>
      <c r="D381" s="85">
        <v>138063</v>
      </c>
      <c r="E381" t="s">
        <v>198</v>
      </c>
    </row>
    <row r="382" spans="1:5" ht="38.25" x14ac:dyDescent="0.25">
      <c r="C382" s="67" t="s">
        <v>221</v>
      </c>
      <c r="D382" s="85">
        <v>6040</v>
      </c>
    </row>
    <row r="383" spans="1:5" ht="38.25" x14ac:dyDescent="0.25">
      <c r="C383" s="67" t="s">
        <v>225</v>
      </c>
      <c r="D383" s="85">
        <v>18493</v>
      </c>
    </row>
    <row r="385" spans="1:5" x14ac:dyDescent="0.25">
      <c r="A385" s="132" t="s">
        <v>98</v>
      </c>
      <c r="B385" s="132"/>
      <c r="C385" s="132"/>
      <c r="D385" s="132"/>
    </row>
    <row r="386" spans="1:5" x14ac:dyDescent="0.25">
      <c r="A386" s="115"/>
      <c r="B386" s="115"/>
      <c r="C386" s="115"/>
      <c r="D386" s="115"/>
    </row>
    <row r="387" spans="1:5" x14ac:dyDescent="0.25">
      <c r="A387" s="2" t="s">
        <v>244</v>
      </c>
      <c r="B387" s="2"/>
      <c r="D387" s="1"/>
    </row>
    <row r="388" spans="1:5" x14ac:dyDescent="0.25">
      <c r="B388" s="1"/>
      <c r="C388" s="2"/>
      <c r="D388" s="1"/>
    </row>
    <row r="389" spans="1:5" x14ac:dyDescent="0.25">
      <c r="A389" s="3" t="s">
        <v>2</v>
      </c>
      <c r="B389" s="4" t="s">
        <v>3</v>
      </c>
      <c r="C389" s="5" t="s">
        <v>3</v>
      </c>
      <c r="D389" s="6" t="s">
        <v>4</v>
      </c>
    </row>
    <row r="390" spans="1:5" x14ac:dyDescent="0.25">
      <c r="A390" s="7" t="s">
        <v>52</v>
      </c>
      <c r="B390" s="7" t="s">
        <v>245</v>
      </c>
      <c r="C390" s="7" t="s">
        <v>5</v>
      </c>
      <c r="D390" s="8">
        <v>9813</v>
      </c>
    </row>
    <row r="391" spans="1:5" x14ac:dyDescent="0.25">
      <c r="A391" s="33"/>
      <c r="B391" s="33"/>
      <c r="C391" s="33"/>
      <c r="D391" s="33"/>
    </row>
    <row r="392" spans="1:5" x14ac:dyDescent="0.25">
      <c r="A392" s="2" t="s">
        <v>133</v>
      </c>
    </row>
    <row r="393" spans="1:5" x14ac:dyDescent="0.25">
      <c r="A393" s="1"/>
      <c r="B393" s="1"/>
      <c r="D393" s="1"/>
    </row>
    <row r="394" spans="1:5" x14ac:dyDescent="0.25">
      <c r="A394" s="3" t="s">
        <v>2</v>
      </c>
      <c r="B394" s="6" t="s">
        <v>3</v>
      </c>
      <c r="C394" s="5" t="s">
        <v>14</v>
      </c>
      <c r="D394" s="6" t="s">
        <v>4</v>
      </c>
      <c r="E394" s="29" t="s">
        <v>15</v>
      </c>
    </row>
    <row r="395" spans="1:5" x14ac:dyDescent="0.25">
      <c r="A395" s="15" t="s">
        <v>99</v>
      </c>
      <c r="B395" s="24" t="s">
        <v>58</v>
      </c>
      <c r="C395" s="42" t="s">
        <v>100</v>
      </c>
      <c r="D395" s="18"/>
      <c r="E395" s="29"/>
    </row>
    <row r="396" spans="1:5" x14ac:dyDescent="0.25">
      <c r="A396" s="15"/>
      <c r="B396" s="20"/>
      <c r="C396" s="26" t="s">
        <v>17</v>
      </c>
      <c r="D396" s="22">
        <f>SUM(D397:D397)</f>
        <v>985</v>
      </c>
      <c r="E396" s="52" t="s">
        <v>48</v>
      </c>
    </row>
    <row r="397" spans="1:5" x14ac:dyDescent="0.25">
      <c r="A397" s="18">
        <v>2200</v>
      </c>
      <c r="B397" s="24"/>
      <c r="C397" s="24" t="s">
        <v>101</v>
      </c>
      <c r="D397" s="18">
        <v>985</v>
      </c>
      <c r="E397" s="29"/>
    </row>
    <row r="398" spans="1:5" x14ac:dyDescent="0.25">
      <c r="A398" s="15" t="s">
        <v>16</v>
      </c>
      <c r="B398" s="16" t="s">
        <v>8</v>
      </c>
      <c r="C398" s="17" t="s">
        <v>5</v>
      </c>
      <c r="D398" s="18"/>
      <c r="E398" s="29"/>
    </row>
    <row r="399" spans="1:5" x14ac:dyDescent="0.25">
      <c r="A399" s="15"/>
      <c r="B399" s="20"/>
      <c r="C399" s="21" t="s">
        <v>17</v>
      </c>
      <c r="D399" s="22">
        <f>D400</f>
        <v>9813</v>
      </c>
      <c r="E399" s="52" t="s">
        <v>246</v>
      </c>
    </row>
    <row r="400" spans="1:5" x14ac:dyDescent="0.25">
      <c r="A400" s="18">
        <v>7200</v>
      </c>
      <c r="B400" s="24"/>
      <c r="C400" s="24" t="s">
        <v>18</v>
      </c>
      <c r="D400" s="18">
        <v>9813</v>
      </c>
      <c r="E400" s="29"/>
    </row>
    <row r="401" spans="1:6" ht="30" x14ac:dyDescent="0.25">
      <c r="A401" s="15" t="s">
        <v>99</v>
      </c>
      <c r="B401" s="24" t="s">
        <v>78</v>
      </c>
      <c r="C401" s="42" t="s">
        <v>247</v>
      </c>
      <c r="D401" s="18"/>
      <c r="E401" s="29"/>
    </row>
    <row r="402" spans="1:6" x14ac:dyDescent="0.25">
      <c r="A402" s="15"/>
      <c r="B402" s="20"/>
      <c r="C402" s="26" t="s">
        <v>17</v>
      </c>
      <c r="D402" s="22">
        <f>SUM(D403:D403)</f>
        <v>9813</v>
      </c>
      <c r="E402" s="52"/>
    </row>
    <row r="403" spans="1:6" x14ac:dyDescent="0.25">
      <c r="A403" s="18">
        <v>2200</v>
      </c>
      <c r="B403" s="24"/>
      <c r="C403" s="24" t="s">
        <v>101</v>
      </c>
      <c r="D403" s="18">
        <v>9813</v>
      </c>
      <c r="E403" s="29"/>
    </row>
    <row r="405" spans="1:6" x14ac:dyDescent="0.25">
      <c r="A405" s="2" t="s">
        <v>132</v>
      </c>
    </row>
    <row r="406" spans="1:6" x14ac:dyDescent="0.25">
      <c r="A406" s="1"/>
      <c r="B406" s="1"/>
      <c r="D406" s="1"/>
    </row>
    <row r="407" spans="1:6" x14ac:dyDescent="0.25">
      <c r="A407" s="3" t="s">
        <v>2</v>
      </c>
      <c r="B407" s="6" t="s">
        <v>3</v>
      </c>
      <c r="C407" s="5" t="s">
        <v>14</v>
      </c>
      <c r="D407" s="6" t="s">
        <v>4</v>
      </c>
      <c r="E407" s="29" t="s">
        <v>15</v>
      </c>
    </row>
    <row r="408" spans="1:6" x14ac:dyDescent="0.25">
      <c r="A408" s="15" t="s">
        <v>99</v>
      </c>
      <c r="B408" s="24" t="s">
        <v>81</v>
      </c>
      <c r="C408" s="42" t="s">
        <v>100</v>
      </c>
      <c r="D408" s="18"/>
    </row>
    <row r="409" spans="1:6" x14ac:dyDescent="0.25">
      <c r="A409" s="15"/>
      <c r="B409" s="20"/>
      <c r="C409" s="26" t="s">
        <v>17</v>
      </c>
      <c r="D409" s="22">
        <f>SUM(D410:D411)</f>
        <v>0</v>
      </c>
    </row>
    <row r="410" spans="1:6" x14ac:dyDescent="0.25">
      <c r="A410" s="18">
        <v>2200</v>
      </c>
      <c r="B410" s="24"/>
      <c r="C410" s="24" t="s">
        <v>101</v>
      </c>
      <c r="D410" s="18">
        <v>-1000</v>
      </c>
    </row>
    <row r="411" spans="1:6" x14ac:dyDescent="0.25">
      <c r="A411" s="16">
        <v>5200</v>
      </c>
      <c r="B411" s="16"/>
      <c r="C411" s="16" t="s">
        <v>102</v>
      </c>
      <c r="D411" s="16">
        <v>1000</v>
      </c>
    </row>
    <row r="413" spans="1:6" ht="15.75" x14ac:dyDescent="0.25">
      <c r="A413" s="129" t="s">
        <v>229</v>
      </c>
      <c r="B413" s="129"/>
      <c r="C413" s="129"/>
      <c r="D413" s="129"/>
      <c r="E413" s="98"/>
      <c r="F413" s="99"/>
    </row>
    <row r="414" spans="1:6" ht="15.75" x14ac:dyDescent="0.25">
      <c r="A414" s="98"/>
      <c r="B414" s="98"/>
      <c r="C414" s="98"/>
      <c r="D414" s="98"/>
      <c r="E414" s="98"/>
      <c r="F414" s="99"/>
    </row>
    <row r="415" spans="1:6" ht="15.75" x14ac:dyDescent="0.25">
      <c r="A415" s="100" t="s">
        <v>230</v>
      </c>
      <c r="B415" s="100"/>
      <c r="C415" s="101"/>
      <c r="D415" s="48"/>
      <c r="E415" s="99"/>
      <c r="F415" s="99"/>
    </row>
    <row r="416" spans="1:6" ht="15.75" x14ac:dyDescent="0.25">
      <c r="A416" s="101"/>
      <c r="B416" s="48"/>
      <c r="C416" s="100"/>
      <c r="D416" s="48"/>
      <c r="E416" s="99"/>
      <c r="F416" s="99"/>
    </row>
    <row r="417" spans="1:6" x14ac:dyDescent="0.25">
      <c r="A417" s="102" t="s">
        <v>2</v>
      </c>
      <c r="B417" s="103" t="s">
        <v>3</v>
      </c>
      <c r="C417" s="104" t="s">
        <v>3</v>
      </c>
      <c r="D417" s="105" t="s">
        <v>4</v>
      </c>
      <c r="E417" s="106"/>
      <c r="F417" s="106"/>
    </row>
    <row r="418" spans="1:6" ht="30" x14ac:dyDescent="0.25">
      <c r="A418" s="35" t="s">
        <v>226</v>
      </c>
      <c r="B418" s="53" t="s">
        <v>81</v>
      </c>
      <c r="C418" s="107" t="s">
        <v>227</v>
      </c>
      <c r="D418" s="108">
        <v>1000</v>
      </c>
      <c r="E418" s="109"/>
      <c r="F418" s="106"/>
    </row>
    <row r="419" spans="1:6" x14ac:dyDescent="0.25">
      <c r="A419" s="35"/>
      <c r="B419" s="53"/>
      <c r="C419" s="107"/>
      <c r="D419" s="108"/>
      <c r="E419" s="109"/>
      <c r="F419" s="106"/>
    </row>
    <row r="420" spans="1:6" ht="15.75" x14ac:dyDescent="0.25">
      <c r="A420" s="101"/>
      <c r="B420" s="101"/>
      <c r="C420" s="101"/>
      <c r="D420" s="101"/>
      <c r="E420" s="101"/>
      <c r="F420" s="99"/>
    </row>
    <row r="421" spans="1:6" ht="15.75" x14ac:dyDescent="0.25">
      <c r="A421" s="100" t="s">
        <v>231</v>
      </c>
      <c r="B421" s="101"/>
      <c r="C421" s="101"/>
      <c r="D421" s="101"/>
      <c r="E421" s="101"/>
      <c r="F421" s="99"/>
    </row>
    <row r="422" spans="1:6" ht="15.75" x14ac:dyDescent="0.25">
      <c r="A422" s="110"/>
      <c r="B422" s="110"/>
      <c r="C422" s="99"/>
      <c r="D422" s="110"/>
      <c r="E422" s="99"/>
      <c r="F422" s="99"/>
    </row>
    <row r="423" spans="1:6" ht="28.5" x14ac:dyDescent="0.25">
      <c r="A423" s="102" t="s">
        <v>2</v>
      </c>
      <c r="B423" s="105" t="s">
        <v>3</v>
      </c>
      <c r="C423" s="104" t="s">
        <v>14</v>
      </c>
      <c r="D423" s="105" t="s">
        <v>4</v>
      </c>
      <c r="E423" s="111" t="s">
        <v>15</v>
      </c>
      <c r="F423" s="109"/>
    </row>
    <row r="424" spans="1:6" ht="29.25" x14ac:dyDescent="0.25">
      <c r="A424" s="35" t="s">
        <v>99</v>
      </c>
      <c r="B424" s="57" t="s">
        <v>81</v>
      </c>
      <c r="C424" s="58" t="s">
        <v>228</v>
      </c>
      <c r="D424" s="56"/>
      <c r="E424" s="112"/>
      <c r="F424" s="109"/>
    </row>
    <row r="425" spans="1:6" x14ac:dyDescent="0.25">
      <c r="A425" s="35"/>
      <c r="B425" s="36"/>
      <c r="C425" s="37" t="s">
        <v>17</v>
      </c>
      <c r="D425" s="59">
        <v>1000</v>
      </c>
      <c r="E425" s="112"/>
      <c r="F425" s="109"/>
    </row>
    <row r="426" spans="1:6" x14ac:dyDescent="0.25">
      <c r="A426" s="35">
        <v>2200</v>
      </c>
      <c r="B426" s="36"/>
      <c r="C426" s="37" t="s">
        <v>101</v>
      </c>
      <c r="D426" s="59">
        <v>1000</v>
      </c>
      <c r="E426" s="113"/>
      <c r="F426" s="109"/>
    </row>
  </sheetData>
  <autoFilter ref="A12:D42"/>
  <mergeCells count="24">
    <mergeCell ref="C1:E1"/>
    <mergeCell ref="C2:E2"/>
    <mergeCell ref="C3:E3"/>
    <mergeCell ref="C4:E4"/>
    <mergeCell ref="A6:E6"/>
    <mergeCell ref="A8:D8"/>
    <mergeCell ref="A65:D65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33:F33"/>
    <mergeCell ref="E35:F35"/>
    <mergeCell ref="A413:D413"/>
    <mergeCell ref="E34:F34"/>
    <mergeCell ref="E214:F214"/>
    <mergeCell ref="E25:F25"/>
    <mergeCell ref="A385:D385"/>
  </mergeCells>
  <pageMargins left="0.78740157480314965" right="0.39370078740157483" top="0.78740157480314965" bottom="0.78740157480314965" header="0.31496062992125984" footer="0.31496062992125984"/>
  <pageSetup paperSize="9" scale="79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DaceC</cp:lastModifiedBy>
  <cp:lastPrinted>2018-09-04T13:42:56Z</cp:lastPrinted>
  <dcterms:created xsi:type="dcterms:W3CDTF">2018-08-01T10:52:52Z</dcterms:created>
  <dcterms:modified xsi:type="dcterms:W3CDTF">2018-09-04T13:43:53Z</dcterms:modified>
</cp:coreProperties>
</file>